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GR_BY_ORGN_DATA">EGR_BY_ORGN_DATA!$B$3:$E$3</definedName>
    <definedName name="EGR_BY_ORGN_HEADER">EGR_BY_ORGN_DATA!$A$1:$E$1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IST_ORG_EE_DATA">REESTR_ORG!$DR$3:$EI$86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EE_ISSUE_ENR_INCOME_ADJACENT_NET_ADD_HL">'Отпуск ЭЭ сет организациями'!$E$38</definedName>
    <definedName name="SECTION_EE_ISSUE_ENR_INCOME_ADJACENT_NET_START_ROW">'Отпуск ЭЭ сет организациями'!$E$27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организациями'!$E$25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организациями'!$E$67</definedName>
    <definedName name="SECTION_EE_ISSUE_ENR_OUTCOME_ADJACENT_NET_START_ROW">'Отпуск ЭЭ сет организациями'!$E$52</definedName>
    <definedName name="SECTION_EE_ISSUE_IMPORT_TAG_AREA">'Отпуск ЭЭ сет организациями'!$H$3:$T$3</definedName>
    <definedName name="SECTION_EE_ISSUE_NUMERIC_AREA">'Отпуск ЭЭ сет организациями'!$H$14:$L$198</definedName>
    <definedName name="SECTION_EE_ISSUE_PWR_INCOME_ADJACENT_NET_ADD_HL">'Отпуск ЭЭ сет организациями'!$E$101</definedName>
    <definedName name="SECTION_EE_ISSUE_PWR_INCOME_ADJACENT_NET_START_ROW">'Отпуск ЭЭ сет организациями'!$E$90</definedName>
    <definedName name="SECTION_EE_ISSUE_PWR_INCOME_GEN_ADD_HL">'Отпуск ЭЭ сет организациями'!$E$82</definedName>
    <definedName name="SECTION_EE_ISSUE_PWR_INCOME_GEN_START_ROW">'Отпуск ЭЭ сет организациями'!$E$81</definedName>
    <definedName name="SECTION_EE_ISSUE_PWR_INCOME_NON_NET_ADD_HL">'Отпуск ЭЭ сет организациями'!$E$88</definedName>
    <definedName name="SECTION_EE_ISSUE_PWR_INCOME_NON_NET_START_ROW">'Отпуск ЭЭ сет организациями'!$E$84</definedName>
    <definedName name="SECTION_EE_ISSUE_PWR_OUTCOME_ADJACENT_NET_ADD_HL">'Отпуск ЭЭ сет организациями'!$E$130</definedName>
    <definedName name="SECTION_EE_ISSUE_PWR_OUTCOME_ADJACENT_NET_START_ROW">'Отпуск ЭЭ сет организациями'!$E$115</definedName>
    <definedName name="SECTION_EE_ISSUE_ROW_CODE_AREA">'Отпуск ЭЭ сет организациями'!$G$14:$G$198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25725"/>
</workbook>
</file>

<file path=xl/calcChain.xml><?xml version="1.0" encoding="utf-8"?>
<calcChain xmlns="http://schemas.openxmlformats.org/spreadsheetml/2006/main">
  <c r="L48" i="3"/>
  <c r="H48" s="1"/>
  <c r="L49"/>
  <c r="H49" s="1"/>
  <c r="L74"/>
  <c r="L75" s="1"/>
  <c r="K74"/>
  <c r="K75" s="1"/>
  <c r="H24" i="5"/>
  <c r="D24"/>
  <c r="H21"/>
  <c r="D21"/>
  <c r="H18"/>
  <c r="D18"/>
  <c r="H15"/>
  <c r="D15"/>
  <c r="H12"/>
  <c r="D12"/>
  <c r="H9"/>
  <c r="D9"/>
  <c r="H6"/>
  <c r="D6"/>
  <c r="H3"/>
  <c r="D3"/>
  <c r="C992" i="4"/>
  <c r="A992"/>
  <c r="C991"/>
  <c r="A991"/>
  <c r="C990"/>
  <c r="A990"/>
  <c r="C989"/>
  <c r="A989"/>
  <c r="C988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0"/>
  <c r="A960"/>
  <c r="C959"/>
  <c r="A959"/>
  <c r="C958"/>
  <c r="A958"/>
  <c r="C957"/>
  <c r="A957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18"/>
  <c r="A918"/>
  <c r="C917"/>
  <c r="A917"/>
  <c r="C916"/>
  <c r="A916"/>
  <c r="C915"/>
  <c r="A915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76"/>
  <c r="A876"/>
  <c r="C875"/>
  <c r="A875"/>
  <c r="C874"/>
  <c r="A874"/>
  <c r="C873"/>
  <c r="A873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34"/>
  <c r="A834"/>
  <c r="C833"/>
  <c r="A833"/>
  <c r="C832"/>
  <c r="A832"/>
  <c r="C831"/>
  <c r="A831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58"/>
  <c r="A758"/>
  <c r="C757"/>
  <c r="A757"/>
  <c r="C756"/>
  <c r="A756"/>
  <c r="C755"/>
  <c r="A755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1"/>
  <c r="A641"/>
  <c r="C640"/>
  <c r="A640"/>
  <c r="C639"/>
  <c r="A639"/>
  <c r="C638"/>
  <c r="A638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G13"/>
  <c r="G9"/>
  <c r="G5"/>
  <c r="G2"/>
  <c r="G14" s="1"/>
  <c r="H198" i="3"/>
  <c r="H197"/>
  <c r="L196"/>
  <c r="L194" s="1"/>
  <c r="K196"/>
  <c r="K194" s="1"/>
  <c r="J196"/>
  <c r="I196"/>
  <c r="H196"/>
  <c r="H195"/>
  <c r="J194"/>
  <c r="I194"/>
  <c r="H193"/>
  <c r="H192"/>
  <c r="H191"/>
  <c r="L190"/>
  <c r="K190"/>
  <c r="J190"/>
  <c r="H190" s="1"/>
  <c r="I190"/>
  <c r="H189"/>
  <c r="H188"/>
  <c r="L187"/>
  <c r="L185" s="1"/>
  <c r="L184" s="1"/>
  <c r="K187"/>
  <c r="J187"/>
  <c r="I187"/>
  <c r="I185" s="1"/>
  <c r="H186"/>
  <c r="K185"/>
  <c r="K184" s="1"/>
  <c r="J185"/>
  <c r="H183"/>
  <c r="H182"/>
  <c r="H181"/>
  <c r="L180"/>
  <c r="L178" s="1"/>
  <c r="K180"/>
  <c r="K178" s="1"/>
  <c r="J180"/>
  <c r="I180"/>
  <c r="H180"/>
  <c r="H179"/>
  <c r="J178"/>
  <c r="H178" s="1"/>
  <c r="I178"/>
  <c r="H176"/>
  <c r="H175"/>
  <c r="L174"/>
  <c r="L172" s="1"/>
  <c r="K174"/>
  <c r="J174"/>
  <c r="I174"/>
  <c r="I172" s="1"/>
  <c r="H173"/>
  <c r="K172"/>
  <c r="J172"/>
  <c r="H171"/>
  <c r="H170"/>
  <c r="H169"/>
  <c r="L168"/>
  <c r="K168"/>
  <c r="J168"/>
  <c r="I168"/>
  <c r="H168" s="1"/>
  <c r="H167"/>
  <c r="H166"/>
  <c r="H165"/>
  <c r="H164"/>
  <c r="H163"/>
  <c r="H162"/>
  <c r="L161"/>
  <c r="K161"/>
  <c r="J161"/>
  <c r="H161" s="1"/>
  <c r="I161"/>
  <c r="H160"/>
  <c r="H159"/>
  <c r="L158"/>
  <c r="K158"/>
  <c r="J158"/>
  <c r="I158"/>
  <c r="H158" s="1"/>
  <c r="H157"/>
  <c r="H156"/>
  <c r="L155"/>
  <c r="L154" s="1"/>
  <c r="L152" s="1"/>
  <c r="L151" s="1"/>
  <c r="K155"/>
  <c r="J155"/>
  <c r="J154" s="1"/>
  <c r="J152" s="1"/>
  <c r="J151" s="1"/>
  <c r="I155"/>
  <c r="H155"/>
  <c r="K154"/>
  <c r="I154"/>
  <c r="I152" s="1"/>
  <c r="H153"/>
  <c r="K152"/>
  <c r="K151" s="1"/>
  <c r="H150"/>
  <c r="H149"/>
  <c r="H148"/>
  <c r="L147"/>
  <c r="L145" s="1"/>
  <c r="K147"/>
  <c r="J147"/>
  <c r="I147"/>
  <c r="H147"/>
  <c r="H146"/>
  <c r="K145"/>
  <c r="J145"/>
  <c r="I145"/>
  <c r="H143"/>
  <c r="H142"/>
  <c r="L138"/>
  <c r="K138"/>
  <c r="J138"/>
  <c r="I138"/>
  <c r="H138" s="1"/>
  <c r="H137"/>
  <c r="H136"/>
  <c r="H135"/>
  <c r="H134"/>
  <c r="H133"/>
  <c r="H132"/>
  <c r="H131"/>
  <c r="H129"/>
  <c r="D129"/>
  <c r="H128"/>
  <c r="D128"/>
  <c r="H127"/>
  <c r="D127"/>
  <c r="H126"/>
  <c r="D126"/>
  <c r="H125"/>
  <c r="D125"/>
  <c r="H124"/>
  <c r="D124"/>
  <c r="H123"/>
  <c r="D123"/>
  <c r="H122"/>
  <c r="D122"/>
  <c r="H121"/>
  <c r="D121"/>
  <c r="H120"/>
  <c r="D120"/>
  <c r="H119"/>
  <c r="D119"/>
  <c r="H118"/>
  <c r="D118"/>
  <c r="H117"/>
  <c r="D117"/>
  <c r="H116"/>
  <c r="D116"/>
  <c r="L114"/>
  <c r="K114"/>
  <c r="K108" s="1"/>
  <c r="K141" s="1"/>
  <c r="J114"/>
  <c r="I114"/>
  <c r="H114" s="1"/>
  <c r="H113"/>
  <c r="H112"/>
  <c r="H111"/>
  <c r="H110"/>
  <c r="H109"/>
  <c r="L108"/>
  <c r="L141" s="1"/>
  <c r="J108"/>
  <c r="J141" s="1"/>
  <c r="I108"/>
  <c r="I141" s="1"/>
  <c r="H107"/>
  <c r="H106"/>
  <c r="H105"/>
  <c r="H104"/>
  <c r="H103"/>
  <c r="L102"/>
  <c r="K102"/>
  <c r="J102"/>
  <c r="I102"/>
  <c r="H102" s="1"/>
  <c r="H100"/>
  <c r="D100"/>
  <c r="H99"/>
  <c r="D99"/>
  <c r="H98"/>
  <c r="D98"/>
  <c r="H97"/>
  <c r="D97"/>
  <c r="I96"/>
  <c r="H96" s="1"/>
  <c r="D96"/>
  <c r="H95"/>
  <c r="D95"/>
  <c r="H94"/>
  <c r="D94"/>
  <c r="H93"/>
  <c r="D93"/>
  <c r="H92"/>
  <c r="D92"/>
  <c r="H91"/>
  <c r="D91"/>
  <c r="L89"/>
  <c r="K89"/>
  <c r="J89"/>
  <c r="I89"/>
  <c r="H89" s="1"/>
  <c r="H87"/>
  <c r="D87"/>
  <c r="H86"/>
  <c r="D86"/>
  <c r="H85"/>
  <c r="D85"/>
  <c r="L83"/>
  <c r="L78" s="1"/>
  <c r="L139" s="1"/>
  <c r="K83"/>
  <c r="J83"/>
  <c r="I83"/>
  <c r="H83"/>
  <c r="L80"/>
  <c r="K80"/>
  <c r="J80"/>
  <c r="J78" s="1"/>
  <c r="J139" s="1"/>
  <c r="I80"/>
  <c r="I78" s="1"/>
  <c r="H79"/>
  <c r="K78"/>
  <c r="K139" s="1"/>
  <c r="J75"/>
  <c r="I75"/>
  <c r="H73"/>
  <c r="H72"/>
  <c r="H71"/>
  <c r="H70"/>
  <c r="H69"/>
  <c r="H68"/>
  <c r="H66"/>
  <c r="D66"/>
  <c r="H65"/>
  <c r="D65"/>
  <c r="H64"/>
  <c r="D64"/>
  <c r="H63"/>
  <c r="D63"/>
  <c r="H62"/>
  <c r="D62"/>
  <c r="H61"/>
  <c r="D61"/>
  <c r="H60"/>
  <c r="D60"/>
  <c r="H59"/>
  <c r="D59"/>
  <c r="H58"/>
  <c r="D58"/>
  <c r="H57"/>
  <c r="D57"/>
  <c r="H56"/>
  <c r="D56"/>
  <c r="H55"/>
  <c r="D55"/>
  <c r="H54"/>
  <c r="D54"/>
  <c r="H53"/>
  <c r="D53"/>
  <c r="L51"/>
  <c r="K51"/>
  <c r="J51"/>
  <c r="I51"/>
  <c r="I45" s="1"/>
  <c r="H50"/>
  <c r="H47"/>
  <c r="H46"/>
  <c r="K45"/>
  <c r="J45"/>
  <c r="H44"/>
  <c r="H43"/>
  <c r="H42"/>
  <c r="H41"/>
  <c r="H40"/>
  <c r="L39"/>
  <c r="K39"/>
  <c r="J39"/>
  <c r="I39"/>
  <c r="H37"/>
  <c r="D37"/>
  <c r="H36"/>
  <c r="D36"/>
  <c r="H35"/>
  <c r="D35"/>
  <c r="H34"/>
  <c r="D34"/>
  <c r="H33"/>
  <c r="D33"/>
  <c r="H32"/>
  <c r="D32"/>
  <c r="H31"/>
  <c r="D31"/>
  <c r="H30"/>
  <c r="D30"/>
  <c r="H29"/>
  <c r="D29"/>
  <c r="H28"/>
  <c r="D28"/>
  <c r="L26"/>
  <c r="K26"/>
  <c r="J26"/>
  <c r="H26" s="1"/>
  <c r="I26"/>
  <c r="H24"/>
  <c r="D24"/>
  <c r="H23"/>
  <c r="D23"/>
  <c r="H22"/>
  <c r="D22"/>
  <c r="L20"/>
  <c r="K20"/>
  <c r="K15" s="1"/>
  <c r="K76" s="1"/>
  <c r="J20"/>
  <c r="I20"/>
  <c r="I15" s="1"/>
  <c r="L17"/>
  <c r="K17"/>
  <c r="J17"/>
  <c r="J15" s="1"/>
  <c r="J76" s="1"/>
  <c r="I17"/>
  <c r="H16"/>
  <c r="L15"/>
  <c r="D9"/>
  <c r="H85" i="2"/>
  <c r="H80"/>
  <c r="P29"/>
  <c r="E8"/>
  <c r="L76" i="3" l="1"/>
  <c r="L45"/>
  <c r="H45" s="1"/>
  <c r="H75"/>
  <c r="H74"/>
  <c r="H39"/>
  <c r="H185"/>
  <c r="I184"/>
  <c r="H145"/>
  <c r="H172"/>
  <c r="I76"/>
  <c r="H15"/>
  <c r="H78"/>
  <c r="I139"/>
  <c r="H139" s="1"/>
  <c r="H141"/>
  <c r="H194"/>
  <c r="H152"/>
  <c r="I151"/>
  <c r="H151" s="1"/>
  <c r="H20"/>
  <c r="H51"/>
  <c r="H80"/>
  <c r="H108"/>
  <c r="H154"/>
  <c r="H174"/>
  <c r="H187"/>
  <c r="G10" i="4"/>
  <c r="H17" i="3"/>
  <c r="J184"/>
  <c r="G6" i="4"/>
  <c r="H76" i="3" l="1"/>
  <c r="H184"/>
</calcChain>
</file>

<file path=xl/sharedStrings.xml><?xml version="1.0" encoding="utf-8"?>
<sst xmlns="http://schemas.openxmlformats.org/spreadsheetml/2006/main" count="3516" uniqueCount="1565">
  <si>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</si>
  <si>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</si>
  <si>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</si>
  <si>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</si>
  <si>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</si>
  <si>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</si>
  <si>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</si>
  <si>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</si>
  <si>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</si>
  <si>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</si>
  <si>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</si>
  <si>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</si>
  <si>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</si>
  <si>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</si>
  <si>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</si>
  <si>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</si>
  <si>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</si>
  <si>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</si>
  <si>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Ульяновская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</si>
  <si>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</si>
  <si>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</si>
  <si>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</si>
  <si>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</si>
  <si>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</si>
  <si>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</si>
  <si>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</si>
  <si>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</si>
  <si>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</si>
  <si>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</si>
  <si>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</si>
  <si>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</si>
  <si>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</si>
  <si>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</si>
  <si>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МУП "Ульяновская городская электросеть"</t>
  </si>
  <si>
    <t>org</t>
  </si>
  <si>
    <t>ИНН</t>
  </si>
  <si>
    <t>7303003290</t>
  </si>
  <si>
    <t>inn</t>
  </si>
  <si>
    <t>КПП</t>
  </si>
  <si>
    <t>732501001</t>
  </si>
  <si>
    <t>kpp</t>
  </si>
  <si>
    <t>ОГРН</t>
  </si>
  <si>
    <t>1027301176242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</si>
  <si>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</si>
  <si>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</si>
  <si>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</si>
  <si>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</si>
  <si>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</si>
  <si>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</si>
  <si>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</si>
  <si>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</si>
  <si>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</si>
  <si>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</si>
  <si>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</si>
  <si>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</si>
  <si>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</si>
  <si>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03220104</t>
  </si>
  <si>
    <t>ОКПО - Общероссийский Классификатор Предприятий и Организаций</t>
  </si>
  <si>
    <t>okpo</t>
  </si>
  <si>
    <t>ОКАТО</t>
  </si>
  <si>
    <t>73401384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</si>
  <si>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</si>
  <si>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</si>
  <si>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</si>
  <si>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</si>
  <si>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</si>
  <si>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</si>
  <si>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</si>
  <si>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</si>
  <si>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</si>
  <si>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</si>
  <si>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</si>
  <si>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</si>
  <si>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</si>
  <si>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</si>
  <si>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</si>
  <si>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</si>
  <si>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</si>
  <si>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</si>
  <si>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</si>
  <si>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</si>
  <si>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</si>
  <si>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433306, г.Ульяновск, ул.Минаева, д.46</t>
  </si>
  <si>
    <t>addressLegal</t>
  </si>
  <si>
    <t>Почтовый</t>
  </si>
  <si>
    <t>addressPost</t>
  </si>
  <si>
    <t>Руководитель</t>
  </si>
  <si>
    <t>ФИО</t>
  </si>
  <si>
    <t>Лапшов Сергей Александрович</t>
  </si>
  <si>
    <t>nameCEO</t>
  </si>
  <si>
    <t>Контактный телефон</t>
  </si>
  <si>
    <t>phoneCEO</t>
  </si>
  <si>
    <t>Главный бухгалтер</t>
  </si>
  <si>
    <t>Карасева Татьяна Васильевна</t>
  </si>
  <si>
    <t>nameAccountant</t>
  </si>
  <si>
    <t>phoneAccountant</t>
  </si>
  <si>
    <t>Должностное лицо, ответственное за составление формы</t>
  </si>
  <si>
    <t>Щепалина Наталья Александровна</t>
  </si>
  <si>
    <t>nameReporting</t>
  </si>
  <si>
    <t>Должность</t>
  </si>
  <si>
    <t>ведущий инженер</t>
  </si>
  <si>
    <t>positionReporting</t>
  </si>
  <si>
    <t>phoneReporting</t>
  </si>
  <si>
    <t>e-mail</t>
  </si>
  <si>
    <t>bdk@ulges.ru</t>
  </si>
  <si>
    <t>emailReporting</t>
  </si>
  <si>
    <t>Дата последнего обновления реестра организаций: 05.02.2025, 09:34:56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</si>
  <si>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</si>
  <si>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</si>
  <si>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</si>
  <si>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</si>
  <si>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</si>
  <si>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12:24:35</t>
  </si>
  <si>
    <t>Статус отчёта</t>
  </si>
  <si>
    <t>Принят</t>
  </si>
  <si>
    <t>Февраль</t>
  </si>
  <si>
    <t>25.03.2024 09:10:33</t>
  </si>
  <si>
    <t>Март</t>
  </si>
  <si>
    <t>25.04.2024 10:58:50</t>
  </si>
  <si>
    <t>Апрель</t>
  </si>
  <si>
    <t>21.05.2024 13:51:41</t>
  </si>
  <si>
    <t>Май</t>
  </si>
  <si>
    <t>21.06.2024 10:20:41</t>
  </si>
  <si>
    <t>Июнь</t>
  </si>
  <si>
    <t>17.07.2024 12:48:52</t>
  </si>
  <si>
    <t>Июль</t>
  </si>
  <si>
    <t>20.08.2024 07:41:51</t>
  </si>
  <si>
    <t>Август</t>
  </si>
  <si>
    <t>19.09.2024 09:35:58</t>
  </si>
  <si>
    <t>Сентябрь</t>
  </si>
  <si>
    <t>17.10.2024 14:58:32</t>
  </si>
  <si>
    <t>Октябрь</t>
  </si>
  <si>
    <t>19.11.2024 10:53:01</t>
  </si>
  <si>
    <t>Ноябрь</t>
  </si>
  <si>
    <t>18.12.2024 14:03:44</t>
  </si>
  <si>
    <t>Декабрь</t>
  </si>
  <si>
    <t>24.01.2025 07:49:32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</si>
  <si>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</si>
  <si>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</si>
  <si>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</si>
  <si>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</si>
  <si>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</si>
  <si>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</si>
  <si>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</si>
  <si>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</si>
  <si>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</si>
  <si>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</si>
  <si>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</si>
  <si>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</si>
  <si>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</si>
  <si>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</si>
  <si>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</si>
  <si>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</si>
  <si>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</si>
  <si>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</si>
  <si>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</si>
  <si>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</si>
  <si>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</si>
  <si>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</si>
  <si>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</si>
  <si>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</si>
  <si>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</si>
  <si>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</si>
  <si>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</si>
  <si>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</si>
  <si>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</si>
  <si>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</si>
  <si>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</si>
  <si>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</si>
  <si>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</si>
  <si>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</si>
  <si>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</si>
  <si>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</si>
  <si>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</si>
  <si>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</si>
  <si>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</si>
  <si>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</si>
  <si>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×</t>
  </si>
  <si>
    <t>ООО "КФ "ВОЛЖАНКА"</t>
  </si>
  <si>
    <t>1157326000556</t>
  </si>
  <si>
    <t>7326048875</t>
  </si>
  <si>
    <t>732601001</t>
  </si>
  <si>
    <t>EGRULIP</t>
  </si>
  <si>
    <t>DYNAMIC.ENR.INCOME.NON.NET</t>
  </si>
  <si>
    <t>АО "ТЕПЛИЧНОЕ"</t>
  </si>
  <si>
    <t>2</t>
  </si>
  <si>
    <t>1127327001460</t>
  </si>
  <si>
    <t>7327063643</t>
  </si>
  <si>
    <t>732701001</t>
  </si>
  <si>
    <t>УМУП "УЛЬЯНОВСКВОДОКАНАЛ"</t>
  </si>
  <si>
    <t>3</t>
  </si>
  <si>
    <t>1027301172458</t>
  </si>
  <si>
    <t>7303005240</t>
  </si>
  <si>
    <t>INSERT.ENR.INCOME.NON.NET</t>
  </si>
  <si>
    <t>1.4</t>
  </si>
  <si>
    <t>от смежных сетевых организаций:</t>
  </si>
  <si>
    <t>430</t>
  </si>
  <si>
    <t>АО "Оборонэнерго" филиал "Приволжский"</t>
  </si>
  <si>
    <t>1097746264230</t>
  </si>
  <si>
    <t>7704726225</t>
  </si>
  <si>
    <t>631743001</t>
  </si>
  <si>
    <t>RST_ORG</t>
  </si>
  <si>
    <t>DYNAMIC.ENR.INCOME.ADJACENT.NET</t>
  </si>
  <si>
    <t>АО "Авиастар - ОПЭ"</t>
  </si>
  <si>
    <t>1027301568469</t>
  </si>
  <si>
    <t>7328033112</t>
  </si>
  <si>
    <t>732801001</t>
  </si>
  <si>
    <t>Куйбышевская дирекция по энергообеспечению - структурное подразделение Трансэнерго - филиала ОАО "РЖД"</t>
  </si>
  <si>
    <t>1037739877295</t>
  </si>
  <si>
    <t>7708503727</t>
  </si>
  <si>
    <t>631145010</t>
  </si>
  <si>
    <t>ООО "МАГИСТРАЛЬ"</t>
  </si>
  <si>
    <t>4</t>
  </si>
  <si>
    <t>1147325006146</t>
  </si>
  <si>
    <t>7325131908</t>
  </si>
  <si>
    <t>ООО "Энергопром ГРУПП"</t>
  </si>
  <si>
    <t>5</t>
  </si>
  <si>
    <t>1127327001306</t>
  </si>
  <si>
    <t>7327063509</t>
  </si>
  <si>
    <t>ПАО "МРСК Волги"</t>
  </si>
  <si>
    <t>6</t>
  </si>
  <si>
    <t>1076450006280</t>
  </si>
  <si>
    <t>6450925977</t>
  </si>
  <si>
    <t>645001001</t>
  </si>
  <si>
    <t>ООО "ЭнергоХолдинг"</t>
  </si>
  <si>
    <t>7</t>
  </si>
  <si>
    <t>1097327001419</t>
  </si>
  <si>
    <t>7327050845</t>
  </si>
  <si>
    <t>ООО "Энергосеть"</t>
  </si>
  <si>
    <t>8</t>
  </si>
  <si>
    <t>1107325006117</t>
  </si>
  <si>
    <t>7325099411</t>
  </si>
  <si>
    <t>ООО "СК Энерго"</t>
  </si>
  <si>
    <t>9</t>
  </si>
  <si>
    <t>1197325014105</t>
  </si>
  <si>
    <t>7329031580</t>
  </si>
  <si>
    <t>732901001</t>
  </si>
  <si>
    <t>ООО "ЭСК "Энергосеть"</t>
  </si>
  <si>
    <t>10</t>
  </si>
  <si>
    <t>1117326000472</t>
  </si>
  <si>
    <t>7326038595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</si>
  <si>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</si>
  <si>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</si>
  <si>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</si>
  <si>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</si>
  <si>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</si>
  <si>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</si>
  <si>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</si>
  <si>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</si>
  <si>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</si>
  <si>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</si>
  <si>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</si>
  <si>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</si>
  <si>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</si>
  <si>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</si>
  <si>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</si>
  <si>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</si>
  <si>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</si>
  <si>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</si>
  <si>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</si>
  <si>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</si>
  <si>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</si>
  <si>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</si>
  <si>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</si>
  <si>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</si>
  <si>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</si>
  <si>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</si>
  <si>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</si>
  <si>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</si>
  <si>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</si>
  <si>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</si>
  <si>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</si>
  <si>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</si>
  <si>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</si>
  <si>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</si>
  <si>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</si>
  <si>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АО "Ульяновская сетевая компания"</t>
  </si>
  <si>
    <t>1067326026514</t>
  </si>
  <si>
    <t>7326027025</t>
  </si>
  <si>
    <t>ООО "Инза Сервис"</t>
  </si>
  <si>
    <t>1047300251283</t>
  </si>
  <si>
    <t>7306006330</t>
  </si>
  <si>
    <t>730601001</t>
  </si>
  <si>
    <t>ООО "Ульяновская воздушно-кабельная сеть"</t>
  </si>
  <si>
    <t>1157325005914</t>
  </si>
  <si>
    <t>7325139569</t>
  </si>
  <si>
    <t>ООО "Объединенные электрические сети"</t>
  </si>
  <si>
    <t>11</t>
  </si>
  <si>
    <t>1137327001085</t>
  </si>
  <si>
    <t>7327067503</t>
  </si>
  <si>
    <t>12</t>
  </si>
  <si>
    <t>13</t>
  </si>
  <si>
    <t>ООО «Энергомодуль»</t>
  </si>
  <si>
    <t>14</t>
  </si>
  <si>
    <t>1127325007810</t>
  </si>
  <si>
    <t>7325117484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</si>
  <si>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</si>
  <si>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</si>
  <si>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</si>
  <si>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</si>
  <si>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</si>
  <si>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</si>
  <si>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</si>
  <si>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</si>
  <si>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</si>
  <si>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</si>
  <si>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</si>
  <si>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</si>
  <si>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</si>
  <si>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</si>
  <si>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</si>
  <si>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Нормативные потери (объёмы потерь, учтённые в сводном прогнозном балансе)</t>
  </si>
  <si>
    <t>1010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</si>
  <si>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</si>
  <si>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</si>
  <si>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Небаланс</t>
  </si>
  <si>
    <t>1030</t>
  </si>
  <si>
    <t>II. Мощность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</si>
  <si>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</si>
  <si>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</si>
  <si>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</si>
  <si>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</si>
  <si>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</si>
  <si>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</si>
  <si>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</si>
  <si>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</si>
  <si>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</si>
  <si>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DYNAMIC.PWR.INCOME.NON.NET</t>
  </si>
  <si>
    <t>INSERT.PWR.INCOME.NON.NET</t>
  </si>
  <si>
    <t>12.4</t>
  </si>
  <si>
    <t>1460</t>
  </si>
  <si>
    <t>DYNAMIC.PWR.INCOME.ADJACENT.NET</t>
  </si>
  <si>
    <t>INSERT.PWR.INCOME.ADJACENT.NET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</si>
  <si>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</si>
  <si>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</si>
  <si>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</si>
  <si>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</si>
  <si>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</si>
  <si>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</si>
  <si>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</si>
  <si>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</si>
  <si>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</si>
  <si>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</si>
  <si>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</si>
  <si>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</si>
  <si>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</si>
  <si>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</si>
  <si>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</si>
  <si>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</si>
  <si>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</si>
  <si>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</si>
  <si>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</si>
  <si>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</si>
  <si>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</si>
  <si>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</si>
  <si>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</si>
  <si>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</si>
  <si>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</si>
  <si>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</si>
  <si>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</si>
  <si>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</si>
  <si>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</si>
  <si>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</si>
  <si>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</si>
  <si>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</si>
  <si>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</si>
  <si>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</si>
  <si>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</si>
  <si>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</si>
  <si>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</si>
  <si>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</si>
  <si>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</si>
  <si>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</si>
  <si>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</si>
  <si>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</si>
  <si>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</si>
  <si>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</si>
  <si>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</si>
  <si>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</si>
  <si>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</si>
  <si>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</si>
  <si>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</si>
  <si>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</si>
  <si>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</si>
  <si>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</si>
  <si>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</si>
  <si>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</si>
  <si>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</si>
  <si>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</si>
  <si>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</si>
  <si>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</si>
  <si>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</si>
  <si>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</si>
  <si>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</si>
  <si>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</si>
  <si>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</si>
  <si>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</si>
  <si>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</si>
  <si>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</si>
  <si>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</si>
  <si>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</si>
  <si>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</si>
  <si>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</si>
  <si>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</si>
  <si>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</si>
  <si>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</si>
  <si>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</si>
  <si>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</si>
  <si>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</si>
  <si>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</si>
  <si>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</si>
  <si>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</si>
  <si>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</si>
  <si>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</si>
  <si>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</si>
  <si>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</si>
  <si>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</si>
  <si>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</si>
  <si>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</si>
  <si>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</si>
  <si>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</si>
  <si>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</si>
  <si>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</si>
  <si>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</si>
  <si>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</si>
  <si>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</si>
  <si>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</si>
  <si>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</si>
  <si>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</si>
  <si>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</si>
  <si>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</si>
  <si>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</si>
  <si>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</si>
  <si>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</si>
  <si>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</si>
  <si>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</si>
  <si>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</si>
  <si>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</si>
  <si>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</si>
  <si>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</si>
  <si>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</si>
  <si>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</si>
  <si>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</si>
  <si>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</si>
  <si>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</si>
  <si>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</si>
  <si>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</si>
  <si>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</si>
  <si>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</si>
  <si>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</si>
  <si>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</si>
  <si>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</si>
  <si>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</si>
  <si>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</si>
  <si>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</si>
  <si>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</si>
  <si>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</si>
  <si>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</si>
  <si>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</si>
  <si>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</si>
  <si>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</si>
  <si>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</si>
  <si>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</si>
  <si>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</si>
  <si>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</si>
  <si>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</si>
  <si>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</si>
  <si>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</si>
  <si>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</si>
  <si>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</si>
  <si>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</si>
  <si>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</si>
  <si>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</si>
  <si>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</si>
  <si>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</si>
  <si>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</si>
  <si>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</si>
  <si>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</si>
  <si>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</si>
  <si>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</si>
  <si>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</si>
  <si>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</si>
  <si>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</si>
  <si>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</si>
  <si>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</si>
  <si>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</si>
  <si>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</si>
  <si>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</si>
  <si>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</si>
  <si>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</si>
  <si>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</si>
  <si>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</si>
  <si>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</si>
  <si>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</si>
  <si>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</si>
  <si>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</si>
  <si>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</si>
  <si>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</si>
  <si>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</si>
  <si>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</si>
  <si>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</si>
  <si>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</si>
  <si>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</si>
  <si>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</si>
  <si>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</si>
  <si>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</si>
  <si>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</si>
  <si>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</si>
  <si>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</si>
  <si>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</si>
  <si>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</si>
  <si>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</si>
  <si>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</si>
  <si>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</si>
  <si>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</si>
  <si>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</si>
  <si>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</si>
  <si>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</si>
  <si>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</si>
  <si>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</si>
  <si>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</si>
  <si>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</si>
  <si>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</si>
  <si>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</si>
  <si>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</si>
  <si>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</si>
  <si>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</si>
  <si>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</si>
  <si>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gulkoov</t>
  </si>
  <si>
    <t>LOGIN</t>
  </si>
  <si>
    <t>MONTH_LIST</t>
  </si>
  <si>
    <t>YEAR_LIST</t>
  </si>
  <si>
    <t>Амурская область</t>
  </si>
  <si>
    <t>RU28</t>
  </si>
  <si>
    <t>Да</t>
  </si>
  <si>
    <t>BC25B75A8CEDDF0C468945F1BFEBC673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</si>
  <si>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</si>
  <si>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</si>
  <si>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</si>
  <si>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</si>
  <si>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</si>
  <si>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</si>
  <si>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</si>
  <si>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</si>
  <si>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</si>
  <si>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</si>
  <si>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</si>
  <si>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</si>
  <si>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ENyuLmlYHnHEBBBMdknfeAwyuORpkOhrUgQGrCAPOWxeeoGkfNoRmktycQjvBSQb109i197i193i246, 10i205i0i8463273E39DE01DB966586EC415807D2B05dFEBd2508t34t55t097637000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</si>
  <si>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</si>
  <si>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</si>
  <si>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</si>
  <si>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</si>
  <si>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</si>
  <si>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</si>
  <si>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</si>
  <si>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</si>
  <si>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</si>
  <si>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</si>
  <si>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</si>
  <si>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</si>
  <si>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</si>
  <si>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</si>
  <si>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</si>
  <si>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</si>
  <si>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</si>
  <si>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</si>
  <si>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</si>
  <si>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</si>
  <si>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</si>
  <si>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</si>
  <si>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</si>
  <si>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</si>
  <si>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</si>
  <si>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</si>
  <si>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</si>
  <si>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</si>
  <si>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</si>
  <si>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</si>
  <si>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</si>
  <si>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</si>
  <si>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</si>
  <si>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</si>
  <si>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</si>
  <si>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</si>
  <si>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</si>
  <si>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</si>
  <si>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</si>
  <si>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</si>
  <si>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</si>
  <si>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</si>
  <si>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</si>
  <si>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</si>
  <si>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</si>
  <si>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</si>
  <si>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</si>
  <si>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</si>
  <si>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</si>
  <si>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</si>
  <si>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</si>
  <si>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</si>
  <si>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</si>
  <si>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</si>
  <si>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</si>
  <si>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</si>
  <si>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</si>
  <si>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</si>
  <si>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</si>
  <si>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</si>
  <si>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</si>
  <si>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</si>
  <si>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</si>
  <si>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</si>
  <si>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</si>
  <si>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</si>
  <si>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</si>
  <si>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</si>
  <si>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</si>
  <si>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</si>
  <si>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</si>
  <si>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</si>
  <si>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</si>
  <si>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</si>
  <si>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</si>
  <si>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</si>
  <si>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</si>
  <si>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</si>
  <si>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</si>
  <si>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</si>
  <si>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</si>
  <si>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</si>
  <si>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</si>
  <si>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</si>
  <si>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</si>
  <si>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</si>
  <si>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</si>
  <si>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</si>
  <si>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</si>
  <si>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</si>
  <si>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</si>
  <si>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</si>
  <si>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</si>
  <si>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</si>
  <si>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</si>
  <si>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</si>
  <si>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</si>
  <si>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</si>
  <si>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</si>
  <si>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</si>
  <si>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</si>
  <si>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</si>
  <si>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</si>
  <si>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</si>
  <si>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</si>
  <si>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</si>
  <si>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</si>
  <si>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</si>
  <si>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</si>
  <si>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</si>
  <si>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</si>
  <si>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</si>
  <si>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</si>
  <si>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</si>
  <si>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</si>
  <si>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</si>
  <si>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</si>
  <si>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</si>
  <si>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</si>
  <si>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</si>
  <si>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</si>
  <si>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</si>
  <si>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</si>
  <si>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</si>
  <si>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</si>
  <si>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</si>
  <si>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</si>
  <si>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</si>
  <si>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</si>
  <si>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</si>
  <si>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</si>
  <si>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</si>
  <si>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</si>
  <si>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</si>
  <si>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</si>
  <si>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</si>
  <si>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</si>
  <si>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</si>
  <si>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</si>
  <si>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</si>
  <si>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</si>
  <si>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</si>
  <si>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</si>
  <si>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</si>
  <si>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</si>
  <si>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</si>
  <si>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</si>
  <si>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</si>
  <si>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</si>
  <si>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</si>
  <si>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</si>
  <si>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</si>
  <si>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</si>
  <si>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</si>
  <si>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</si>
  <si>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</si>
  <si>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</si>
  <si>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</si>
  <si>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</si>
  <si>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</si>
  <si>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</si>
  <si>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</si>
  <si>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</si>
  <si>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</si>
  <si>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</si>
  <si>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</si>
  <si>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</si>
  <si>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</si>
  <si>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</si>
  <si>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</si>
  <si>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</si>
  <si>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</si>
  <si>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</si>
  <si>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</si>
  <si>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</si>
  <si>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</si>
  <si>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</si>
  <si>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</si>
  <si>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</si>
  <si>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</si>
  <si>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</si>
  <si>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</si>
  <si>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</si>
  <si>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</si>
  <si>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</si>
  <si>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</si>
  <si>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</si>
  <si>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</si>
  <si>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</si>
  <si>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</si>
  <si>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</si>
  <si>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</si>
  <si>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</si>
  <si>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</si>
  <si>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</si>
  <si>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</si>
  <si>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</si>
  <si>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</si>
  <si>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</si>
  <si>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</si>
  <si>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</si>
  <si>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</si>
  <si>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</si>
  <si>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</si>
  <si>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</si>
  <si>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</si>
  <si>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</si>
  <si>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</si>
  <si>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</si>
  <si>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</si>
  <si>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</si>
  <si>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</si>
  <si>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</si>
  <si>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</si>
  <si>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</si>
  <si>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</si>
  <si>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</si>
  <si>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</si>
  <si>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</si>
  <si>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</si>
  <si>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</si>
  <si>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</si>
  <si>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</si>
  <si>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</si>
  <si>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</si>
  <si>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</si>
  <si>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</si>
  <si>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</si>
  <si>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</si>
  <si>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</si>
  <si>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</si>
  <si>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</si>
  <si>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</si>
  <si>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</si>
  <si>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</si>
  <si>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</si>
  <si>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</si>
  <si>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</si>
  <si>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</si>
  <si>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</si>
  <si>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</si>
  <si>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</si>
  <si>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</si>
  <si>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</si>
  <si>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</si>
  <si>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</si>
  <si>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</si>
  <si>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</si>
  <si>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</si>
  <si>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</si>
  <si>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</si>
  <si>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</si>
  <si>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</si>
  <si>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</si>
  <si>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</si>
  <si>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</si>
  <si>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</si>
  <si>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</si>
  <si>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</si>
  <si>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</si>
  <si>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</si>
  <si>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</si>
  <si>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</si>
  <si>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</si>
  <si>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</si>
  <si>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</si>
  <si>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</si>
  <si>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</si>
  <si>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</si>
  <si>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</si>
  <si>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</si>
  <si>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</si>
  <si>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</si>
  <si>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</si>
  <si>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</si>
  <si>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</si>
  <si>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</si>
  <si>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</si>
  <si>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</si>
  <si>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</si>
  <si>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</si>
  <si>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</si>
  <si>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</si>
  <si>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</si>
  <si>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</si>
  <si>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</si>
  <si>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</si>
  <si>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</si>
  <si>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</si>
  <si>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</si>
  <si>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</si>
  <si>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</si>
  <si>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</si>
  <si>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</si>
  <si>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</si>
  <si>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</si>
  <si>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</si>
  <si>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</si>
  <si>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</si>
  <si>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</si>
  <si>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</si>
  <si>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</si>
  <si>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</si>
  <si>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</si>
  <si>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</si>
  <si>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</si>
  <si>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</si>
  <si>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</si>
  <si>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</si>
  <si>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"Филиал ПАО "Авиационный комплекс им. С.В. Ильюшина" - Авиастар"</t>
  </si>
  <si>
    <t>7714027882</t>
  </si>
  <si>
    <t>732843001</t>
  </si>
  <si>
    <t>1027739118659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</si>
  <si>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</si>
  <si>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</si>
  <si>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</si>
  <si>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</si>
  <si>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</si>
  <si>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</si>
  <si>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</si>
  <si>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"ГНЦ НИИАР"</t>
  </si>
  <si>
    <t>7302040242</t>
  </si>
  <si>
    <t>1087302001797</t>
  </si>
  <si>
    <t>/Электроэнергетика/Передача ЭЭ/РСО :: /Электроэнергетика/Производство ЭЭ/Некомбинированная выработка</t>
  </si>
  <si>
    <t>АО "Мосэнергосбыт"</t>
  </si>
  <si>
    <t>7736520080</t>
  </si>
  <si>
    <t>997650001</t>
  </si>
  <si>
    <t>1057746557329</t>
  </si>
  <si>
    <t>/Электроэнергетика/Сбыт ЭЭ/Нерегулируемый сбыт</t>
  </si>
  <si>
    <t>АО "Оборонэнергосбыт"</t>
  </si>
  <si>
    <t>7704731218</t>
  </si>
  <si>
    <t>773043001</t>
  </si>
  <si>
    <t>1097746448315</t>
  </si>
  <si>
    <t>/Электроэнергетика/Сбыт ЭЭ/ГП</t>
  </si>
  <si>
    <t>АО "УКБП"</t>
  </si>
  <si>
    <t>7303005071</t>
  </si>
  <si>
    <t>1027301160798</t>
  </si>
  <si>
    <t>АО "Ульяновский патронный завод"</t>
  </si>
  <si>
    <t>7328500127</t>
  </si>
  <si>
    <t>730350001</t>
  </si>
  <si>
    <t>1047301521520</t>
  </si>
  <si>
    <t>АО "Ульяновскцемент"</t>
  </si>
  <si>
    <t>7321000069</t>
  </si>
  <si>
    <t>732101001</t>
  </si>
  <si>
    <t>1027301056562</t>
  </si>
  <si>
    <t>АО "Ульяновскэнерго"</t>
  </si>
  <si>
    <t>7327012462</t>
  </si>
  <si>
    <t>1027301482526</t>
  </si>
  <si>
    <t>АО "Энергосбытовая компания "Восток"</t>
  </si>
  <si>
    <t>7705424509</t>
  </si>
  <si>
    <t>1037739123696</t>
  </si>
  <si>
    <t>Акционерное общество "Оборонэнерго" - филиал "Уральский"</t>
  </si>
  <si>
    <t>667243001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</si>
  <si>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</si>
  <si>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</si>
  <si>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</si>
  <si>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</si>
  <si>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</si>
  <si>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</si>
  <si>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</si>
  <si>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</si>
  <si>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ООО " Заволжская сетевая компания"</t>
  </si>
  <si>
    <t>7327053483</t>
  </si>
  <si>
    <t>1107327000120</t>
  </si>
  <si>
    <t>ООО "АВИС"</t>
  </si>
  <si>
    <t>7327049487</t>
  </si>
  <si>
    <t>1097327000077</t>
  </si>
  <si>
    <t>ООО "АЛЬЯНСЭНЕРГОСБЫТ"</t>
  </si>
  <si>
    <t>7327050066</t>
  </si>
  <si>
    <t>1097327000649</t>
  </si>
  <si>
    <t>ООО "АтомЭнергоСбыт Бизнес"</t>
  </si>
  <si>
    <t>4633017746</t>
  </si>
  <si>
    <t>1064633003038</t>
  </si>
  <si>
    <t>ООО "ВЕТРОПАРКИ ФРВ"</t>
  </si>
  <si>
    <t>7840320023</t>
  </si>
  <si>
    <t>770301001</t>
  </si>
  <si>
    <t>1057811304077</t>
  </si>
  <si>
    <t>/Электроэнергетика/Производство ЭЭ/Некомбинированная выработка</t>
  </si>
  <si>
    <t>ООО "ВОЛГАЭНЕРГО"</t>
  </si>
  <si>
    <t>7325172446</t>
  </si>
  <si>
    <t>1217300001456</t>
  </si>
  <si>
    <t>ООО "ГПП"</t>
  </si>
  <si>
    <t>7326046726</t>
  </si>
  <si>
    <t>1147326001470</t>
  </si>
  <si>
    <t>ООО "Гарант Энерго"</t>
  </si>
  <si>
    <t>7709782777</t>
  </si>
  <si>
    <t>770901001</t>
  </si>
  <si>
    <t>1087746321827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</si>
  <si>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</si>
  <si>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</si>
  <si>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</si>
  <si>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</si>
  <si>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</si>
  <si>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</si>
  <si>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</si>
  <si>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</si>
  <si>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"Инзенские районные электрические сети"</t>
  </si>
  <si>
    <t>7326034008</t>
  </si>
  <si>
    <t>1097326000485</t>
  </si>
  <si>
    <t>ООО "МАРЭМ+"</t>
  </si>
  <si>
    <t>7702387915</t>
  </si>
  <si>
    <t>1157746714740</t>
  </si>
  <si>
    <t>773001001</t>
  </si>
  <si>
    <t>N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</si>
  <si>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</si>
  <si>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</si>
  <si>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</si>
  <si>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</si>
  <si>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</si>
  <si>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</si>
  <si>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</si>
  <si>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</si>
  <si>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</si>
  <si>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</si>
  <si>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</si>
  <si>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</si>
  <si>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"Межрегиональная энергосбытовая компания" (ООО "Межрегионсбыт")</t>
  </si>
  <si>
    <t>7704550388</t>
  </si>
  <si>
    <t>1057746444634</t>
  </si>
  <si>
    <t>ООО "НИИАР-ГЕНЕРАЦИЯ"</t>
  </si>
  <si>
    <t>7329008990</t>
  </si>
  <si>
    <t>1127329003163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</si>
  <si>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</si>
  <si>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"НОВОСПАССКАЯ СЕТЕВАЯ КОМПАНИЯ"</t>
  </si>
  <si>
    <t>7313014036</t>
  </si>
  <si>
    <t>731301001</t>
  </si>
  <si>
    <t>1207300005714</t>
  </si>
  <si>
    <t>ООО "ПЕРВЫЙ ВЕТРОПАРК ФРВ"</t>
  </si>
  <si>
    <t>7703438009</t>
  </si>
  <si>
    <t>5177746260577</t>
  </si>
  <si>
    <t>ООО "РН-Энерго"</t>
  </si>
  <si>
    <t>7706525041</t>
  </si>
  <si>
    <t>1047796118182</t>
  </si>
  <si>
    <t>ООО "РЭС"</t>
  </si>
  <si>
    <t>1324001060</t>
  </si>
  <si>
    <t>132401001</t>
  </si>
  <si>
    <t>1131324000532</t>
  </si>
  <si>
    <t>ООО "Распределительные электрические сети"</t>
  </si>
  <si>
    <t>7325116811</t>
  </si>
  <si>
    <t>1127325007116</t>
  </si>
  <si>
    <t>ООО "РегионПромСтрой"</t>
  </si>
  <si>
    <t>7327031909</t>
  </si>
  <si>
    <t>1157327002832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</si>
  <si>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</si>
  <si>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</si>
  <si>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</si>
  <si>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</si>
  <si>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</si>
  <si>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</si>
  <si>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</si>
  <si>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"СК ЭНЕРГОКОМ"</t>
  </si>
  <si>
    <t>7325152640</t>
  </si>
  <si>
    <t>1177325004020</t>
  </si>
  <si>
    <t>ООО "Сети Барыш"</t>
  </si>
  <si>
    <t>7306037032</t>
  </si>
  <si>
    <t>1057306007604</t>
  </si>
  <si>
    <t>ООО "Симбирская энергосбытовая компания"</t>
  </si>
  <si>
    <t>7325106267</t>
  </si>
  <si>
    <t>1117325005379</t>
  </si>
  <si>
    <t>ООО "Симбирская энергосбытовая номинация"</t>
  </si>
  <si>
    <t>7328500977</t>
  </si>
  <si>
    <t>1047301538019</t>
  </si>
  <si>
    <t>ООО "Стройэнергоремонт"</t>
  </si>
  <si>
    <t>7327003845</t>
  </si>
  <si>
    <t>1027301489071</t>
  </si>
  <si>
    <t>ООО "Транснефтьэнерго"</t>
  </si>
  <si>
    <t>7703552167</t>
  </si>
  <si>
    <t>772301001</t>
  </si>
  <si>
    <t>1057747096990</t>
  </si>
  <si>
    <t>ООО "УАЗ"</t>
  </si>
  <si>
    <t>7327077188</t>
  </si>
  <si>
    <t>1167325054082</t>
  </si>
  <si>
    <t>ООО "Ульяновск-Когенерация"</t>
  </si>
  <si>
    <t>7327071267</t>
  </si>
  <si>
    <t>1147327000490</t>
  </si>
  <si>
    <t>ООО "Ульяновские СЭС"</t>
  </si>
  <si>
    <t>7327093768</t>
  </si>
  <si>
    <t>1207300000709</t>
  </si>
  <si>
    <t>ООО "Черкизово ТЭК"</t>
  </si>
  <si>
    <t>7714974474</t>
  </si>
  <si>
    <t>771001001</t>
  </si>
  <si>
    <t>1177746151978</t>
  </si>
  <si>
    <t>ООО "ЭМ"</t>
  </si>
  <si>
    <t>7300020836</t>
  </si>
  <si>
    <t>730001001</t>
  </si>
  <si>
    <t>1237300007152</t>
  </si>
  <si>
    <t>ООО "ЭкоСеть"</t>
  </si>
  <si>
    <t>7327092789</t>
  </si>
  <si>
    <t>1197325015458</t>
  </si>
  <si>
    <t>ООО "Энерго-Альянс"</t>
  </si>
  <si>
    <t>7325117036</t>
  </si>
  <si>
    <t>1127325007292</t>
  </si>
  <si>
    <t>ООО "ЭнергоКомпания"</t>
  </si>
  <si>
    <t>7326047906</t>
  </si>
  <si>
    <t>1147326002702</t>
  </si>
  <si>
    <t>ООО "ЭнергоСоюз"</t>
  </si>
  <si>
    <t>7325120952</t>
  </si>
  <si>
    <t>1137325002869</t>
  </si>
  <si>
    <t>ООО "ЭнергоТрансСеть"</t>
  </si>
  <si>
    <t>7309007533</t>
  </si>
  <si>
    <t>730901001</t>
  </si>
  <si>
    <t>1187325018550</t>
  </si>
  <si>
    <t>ООО "Энергопромгрупп"</t>
  </si>
  <si>
    <t>7327058153</t>
  </si>
  <si>
    <t>1117327000560</t>
  </si>
  <si>
    <t>ООО "Энергосистема"</t>
  </si>
  <si>
    <t>7715887873</t>
  </si>
  <si>
    <t>1117746835601</t>
  </si>
  <si>
    <t>ООО «РТ-ЭТ»</t>
  </si>
  <si>
    <t>7729667652</t>
  </si>
  <si>
    <t>770501001</t>
  </si>
  <si>
    <t>1107746905650</t>
  </si>
  <si>
    <t>ООО «ЭНЕРГОСБЫТОВАЯ КОМПАНИЯ «ВОЛГА»</t>
  </si>
  <si>
    <t>6453143150</t>
  </si>
  <si>
    <t>645301001</t>
  </si>
  <si>
    <t>1156451023486</t>
  </si>
  <si>
    <t>ООО «Энергетическая компания «СТИ»</t>
  </si>
  <si>
    <t>7839041402</t>
  </si>
  <si>
    <t>783901001</t>
  </si>
  <si>
    <t>1157847267522</t>
  </si>
  <si>
    <t>/Электроэнергетика/Передача ЭЭ/ФСК :: /Электроэнергетика/Передача ЭЭ/РСО</t>
  </si>
  <si>
    <t>Общество с ограниченной ответственностью «АгроЭнергоСбыт»</t>
  </si>
  <si>
    <t>7730188527</t>
  </si>
  <si>
    <t>1157746955563</t>
  </si>
  <si>
    <t>ПАО "Россети Волга"-  "Ульяновские РС"</t>
  </si>
  <si>
    <t>732702001</t>
  </si>
  <si>
    <t>ПАО "ФСК - Россети"</t>
  </si>
  <si>
    <t>4716016979</t>
  </si>
  <si>
    <t>773101001</t>
  </si>
  <si>
    <t>1024701893336</t>
  </si>
  <si>
    <t>ПАО "Форвард Энерго"</t>
  </si>
  <si>
    <t>7203162698</t>
  </si>
  <si>
    <t>1058602102437</t>
  </si>
  <si>
    <t>Саратовский филиал ООО "Газпром энерго"</t>
  </si>
  <si>
    <t>7736186950</t>
  </si>
  <si>
    <t>645243001</t>
  </si>
  <si>
    <t>1027739841370</t>
  </si>
  <si>
    <t>Удмуртский филиал ООО "ЕЭС-Гарант"</t>
  </si>
  <si>
    <t>5024173259</t>
  </si>
  <si>
    <t>184143001</t>
  </si>
  <si>
    <t>1175024009918</t>
  </si>
  <si>
    <t>Филиал "Ульяновский" ПАО "Т Плюс"</t>
  </si>
  <si>
    <t>6315376946</t>
  </si>
  <si>
    <t>732743001</t>
  </si>
  <si>
    <t>1056315070350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</si>
  <si>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</si>
  <si>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</si>
  <si>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</si>
  <si>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</si>
  <si>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</si>
  <si>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</si>
  <si>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</si>
  <si>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</si>
  <si>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</si>
  <si>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</si>
  <si>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</si>
  <si>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</si>
  <si>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</si>
  <si>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</si>
  <si>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</si>
  <si>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</si>
  <si>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</si>
  <si>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</si>
  <si>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</si>
  <si>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</si>
  <si>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</si>
  <si>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</si>
  <si>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</si>
  <si>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</si>
  <si>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</si>
  <si>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</si>
  <si>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</si>
  <si>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</si>
  <si>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</si>
  <si>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</si>
  <si>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</si>
  <si>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</si>
  <si>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</si>
  <si>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</si>
  <si>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</si>
  <si>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</si>
  <si>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</si>
  <si>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</si>
  <si>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</si>
  <si>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</si>
  <si>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</si>
  <si>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</si>
  <si>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</si>
  <si>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</si>
  <si>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</si>
  <si>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</si>
  <si>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</si>
  <si>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</si>
  <si>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</si>
  <si>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</si>
  <si>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</si>
  <si>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</si>
  <si>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</si>
  <si>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</si>
  <si>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</si>
  <si>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</si>
  <si>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</si>
  <si>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</si>
  <si>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</si>
  <si>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</si>
  <si>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</si>
  <si>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</si>
  <si>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</si>
  <si>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</si>
  <si>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</si>
  <si>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</si>
  <si>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</si>
  <si>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</si>
  <si>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</si>
  <si>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</si>
  <si>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</si>
  <si>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</si>
  <si>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</si>
  <si>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</si>
  <si>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</si>
  <si>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</si>
  <si>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</si>
  <si>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</si>
  <si>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</si>
  <si>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</si>
  <si>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</si>
  <si>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</si>
  <si>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</si>
  <si>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</si>
  <si>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</si>
  <si>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</si>
  <si>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</si>
  <si>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</si>
  <si>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</si>
  <si>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</si>
  <si>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</si>
  <si>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</si>
  <si>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</si>
  <si>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</si>
  <si>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</si>
  <si>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</si>
  <si>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</si>
  <si>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</si>
  <si>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</si>
  <si>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</si>
  <si>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</si>
  <si>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</si>
  <si>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</si>
  <si>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</si>
  <si>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</si>
  <si>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</si>
  <si>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</si>
  <si>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</si>
  <si>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</si>
  <si>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</si>
  <si>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</si>
  <si>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</si>
  <si>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</si>
  <si>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</si>
  <si>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</si>
  <si>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</si>
  <si>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</si>
  <si>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</si>
  <si>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</si>
  <si>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</si>
  <si>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</si>
  <si>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</si>
  <si>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</si>
  <si>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</si>
  <si>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</si>
  <si>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</si>
  <si>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</si>
  <si>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</si>
  <si>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</si>
  <si>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</si>
  <si>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</si>
  <si>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</si>
  <si>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</si>
  <si>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</si>
  <si>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</si>
  <si>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</si>
  <si>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</si>
  <si>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</si>
  <si>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</si>
  <si>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</si>
  <si>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</si>
  <si>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</si>
  <si>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</si>
  <si>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</si>
  <si>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</si>
  <si>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</si>
  <si>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</si>
  <si>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</si>
  <si>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</si>
  <si>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</si>
  <si>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</si>
  <si>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</si>
  <si>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</si>
  <si>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</si>
  <si>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</si>
  <si>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</si>
  <si>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</si>
  <si>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</si>
  <si>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</si>
  <si>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</si>
  <si>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</si>
  <si>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</si>
  <si>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</si>
  <si>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</si>
  <si>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</si>
  <si>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</si>
  <si>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</si>
  <si>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</si>
  <si>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</si>
  <si>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</si>
  <si>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</si>
  <si>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</si>
  <si>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</si>
  <si>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</si>
  <si>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</si>
  <si>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</si>
  <si>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</si>
  <si>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</si>
  <si>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</si>
  <si>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</si>
  <si>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</si>
  <si>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</si>
  <si>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</si>
  <si>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</si>
  <si>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</si>
  <si>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</si>
  <si>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</si>
  <si>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</si>
  <si>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</si>
  <si>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</si>
  <si>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</si>
  <si>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</si>
  <si>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</si>
  <si>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</si>
  <si>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</si>
  <si>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</si>
  <si>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</si>
  <si>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</si>
  <si>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</si>
  <si>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</si>
  <si>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</si>
  <si>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</si>
  <si>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</si>
  <si>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</si>
  <si>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</si>
  <si>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</si>
  <si>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</si>
  <si>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</si>
  <si>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</si>
  <si>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</si>
  <si>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</si>
  <si>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</si>
  <si>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</si>
  <si>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</si>
  <si>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</si>
  <si>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</si>
  <si>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</si>
  <si>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</si>
  <si>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</si>
  <si>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</si>
  <si>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</si>
  <si>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</si>
  <si>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</si>
  <si>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</si>
  <si>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</si>
  <si>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</si>
  <si>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</si>
  <si>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</si>
  <si>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</si>
  <si>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</si>
  <si>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</si>
  <si>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</si>
  <si>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</si>
  <si>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</si>
  <si>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</si>
  <si>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</si>
  <si>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</si>
  <si>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</si>
  <si>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</si>
  <si>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</si>
  <si>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</si>
  <si>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</si>
  <si>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</si>
  <si>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</si>
  <si>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</si>
  <si>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</si>
  <si>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</si>
  <si>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</si>
  <si>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</si>
  <si>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</si>
  <si>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</si>
  <si>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</si>
  <si>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</si>
  <si>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</si>
  <si>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</si>
  <si>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</si>
  <si>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</si>
  <si>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</si>
  <si>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</si>
  <si>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</si>
  <si>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</si>
  <si>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</si>
  <si>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</si>
  <si>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</si>
  <si>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</si>
  <si>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</si>
  <si>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</si>
  <si>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</si>
  <si>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</si>
  <si>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</si>
  <si>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</si>
  <si>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</si>
  <si>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</si>
  <si>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</si>
  <si>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</si>
  <si>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</si>
  <si>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</si>
  <si>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</si>
  <si>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</si>
  <si>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</si>
  <si>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</si>
  <si>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</si>
  <si>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</si>
  <si>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</si>
  <si>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</si>
  <si>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</si>
  <si>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</si>
  <si>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</si>
  <si>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</si>
  <si>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</si>
  <si>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</si>
  <si>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</si>
  <si>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</si>
  <si>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</si>
  <si>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</si>
  <si>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</si>
  <si>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</si>
  <si>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</si>
  <si>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</si>
  <si>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</si>
  <si>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</si>
  <si>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</si>
  <si>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</si>
  <si>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</si>
  <si>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</si>
  <si>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</si>
  <si>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</si>
  <si>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</si>
  <si>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</si>
  <si>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</si>
  <si>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</si>
  <si>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</si>
  <si>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</si>
  <si>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</si>
  <si>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</si>
  <si>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</si>
  <si>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</si>
  <si>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</si>
  <si>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</si>
  <si>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</si>
  <si>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</si>
  <si>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</si>
  <si>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</si>
  <si>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</si>
  <si>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</si>
  <si>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</si>
  <si>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</si>
  <si>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</si>
  <si>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</si>
  <si>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</si>
  <si>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</si>
  <si>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</si>
  <si>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</si>
  <si>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</si>
  <si>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</si>
  <si>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</si>
  <si>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</si>
  <si>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</si>
  <si>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</si>
  <si>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</si>
  <si>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</si>
  <si>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</si>
  <si>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</si>
  <si>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</si>
  <si>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</si>
  <si>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</si>
  <si>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</si>
  <si>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</si>
  <si>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</si>
  <si>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</si>
  <si>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</si>
  <si>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</si>
  <si>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</si>
  <si>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</si>
  <si>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</si>
  <si>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</si>
  <si>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</si>
  <si>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</si>
  <si>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</si>
  <si>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</si>
  <si>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</si>
  <si>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</si>
  <si>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</si>
  <si>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</si>
  <si>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ORG_NAME</t>
  </si>
  <si>
    <t>INN_NAME</t>
  </si>
  <si>
    <t>KPP_NAME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</si>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</sst>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dd\.mm\.yyyy"/>
  </numFmts>
  <fonts count="3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184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2" applyFont="1"/>
    <xf numFmtId="0" fontId="20" fillId="0" borderId="0" xfId="0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 applyAlignment="1">
      <alignment vertical="center" wrapText="1"/>
    </xf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1" borderId="0" xfId="0" applyFont="1" applyFill="1" applyAlignment="1">
      <alignment horizontal="right" vertical="center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16" fillId="8" borderId="7" xfId="0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0" fillId="14" borderId="13" xfId="0" applyFont="1" applyFill="1" applyBorder="1" applyAlignment="1">
      <alignment vertical="center" wrapText="1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indent="1"/>
    </xf>
    <xf numFmtId="49" fontId="28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5" fontId="0" fillId="0" borderId="0" xfId="0" applyNumberFormat="1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0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0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63" t="s">
        <v>1</v>
      </c>
      <c r="C2" s="163"/>
      <c r="D2" s="163"/>
      <c r="E2" s="163"/>
      <c r="F2" s="163"/>
      <c r="G2" s="16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63" t="s">
        <v>2</v>
      </c>
      <c r="C3" s="163"/>
      <c r="D3" s="163"/>
      <c r="E3" s="163"/>
      <c r="F3" s="163"/>
      <c r="G3" s="16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64" t="s">
        <v>3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9"/>
      <c r="AA5" s="4"/>
      <c r="AB5" s="8"/>
      <c r="AC5" s="8"/>
    </row>
    <row r="6" spans="1:29" ht="6" customHeight="1">
      <c r="A6" s="11"/>
      <c r="B6" s="156" t="s">
        <v>4</v>
      </c>
      <c r="C6" s="15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56"/>
      <c r="C7" s="15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56"/>
      <c r="C8" s="159"/>
      <c r="D8" s="21"/>
      <c r="E8" s="22" t="s">
        <v>5</v>
      </c>
      <c r="F8" s="165" t="s">
        <v>6</v>
      </c>
      <c r="G8" s="158"/>
      <c r="H8" s="158"/>
      <c r="I8" s="158"/>
      <c r="J8" s="158"/>
      <c r="K8" s="158"/>
      <c r="L8" s="158"/>
      <c r="M8" s="158"/>
      <c r="N8" s="21"/>
      <c r="O8" s="23" t="s">
        <v>5</v>
      </c>
      <c r="P8" s="166" t="s">
        <v>7</v>
      </c>
      <c r="Q8" s="167"/>
      <c r="R8" s="167"/>
      <c r="S8" s="167"/>
      <c r="T8" s="167"/>
      <c r="U8" s="167"/>
      <c r="V8" s="167"/>
      <c r="W8" s="167"/>
      <c r="X8" s="167"/>
      <c r="Y8" s="17"/>
      <c r="Z8" s="15"/>
      <c r="AA8" s="3"/>
      <c r="AB8" s="3"/>
      <c r="AC8" s="3"/>
    </row>
    <row r="9" spans="1:29" ht="15" customHeight="1">
      <c r="A9" s="11"/>
      <c r="B9" s="156"/>
      <c r="C9" s="159"/>
      <c r="D9" s="21"/>
      <c r="E9" s="24" t="s">
        <v>5</v>
      </c>
      <c r="F9" s="165" t="s">
        <v>8</v>
      </c>
      <c r="G9" s="158"/>
      <c r="H9" s="158"/>
      <c r="I9" s="158"/>
      <c r="J9" s="158"/>
      <c r="K9" s="158"/>
      <c r="L9" s="158"/>
      <c r="M9" s="158"/>
      <c r="N9" s="21"/>
      <c r="O9" s="25" t="s">
        <v>5</v>
      </c>
      <c r="P9" s="166" t="s">
        <v>9</v>
      </c>
      <c r="Q9" s="167"/>
      <c r="R9" s="167"/>
      <c r="S9" s="167"/>
      <c r="T9" s="167"/>
      <c r="U9" s="167"/>
      <c r="V9" s="167"/>
      <c r="W9" s="167"/>
      <c r="X9" s="167"/>
      <c r="Y9" s="17"/>
      <c r="Z9" s="15"/>
      <c r="AA9" s="3"/>
      <c r="AB9" s="3"/>
      <c r="AC9" s="3"/>
    </row>
    <row r="10" spans="1:29" ht="21" customHeight="1">
      <c r="A10" s="11"/>
      <c r="B10" s="156"/>
      <c r="C10" s="15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4" t="s">
        <v>10</v>
      </c>
      <c r="C11" s="15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56"/>
      <c r="C12" s="157"/>
      <c r="D12" s="20"/>
      <c r="E12" s="158" t="s">
        <v>11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7"/>
      <c r="Z12" s="15"/>
      <c r="AA12" s="3"/>
      <c r="AB12" s="3"/>
      <c r="AC12" s="3"/>
    </row>
    <row r="13" spans="1:29" ht="6" customHeight="1">
      <c r="A13" s="11"/>
      <c r="B13" s="154" t="s">
        <v>12</v>
      </c>
      <c r="C13" s="15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56"/>
      <c r="C14" s="159"/>
      <c r="D14" s="21"/>
      <c r="E14" s="162" t="s">
        <v>13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7"/>
      <c r="Z14" s="15"/>
      <c r="AA14" s="3"/>
      <c r="AB14" s="3"/>
      <c r="AC14" s="3"/>
    </row>
    <row r="15" spans="1:29" ht="6" customHeight="1">
      <c r="A15" s="11"/>
      <c r="B15" s="160"/>
      <c r="C15" s="16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1" workbookViewId="0">
      <pane ySplit="4" topLeftCell="A43" activePane="bottomLeft" state="frozen"/>
      <selection pane="bottomLeft" activeCell="H62" sqref="H62:H7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0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75" t="s">
        <v>15</v>
      </c>
      <c r="F4" s="175"/>
      <c r="G4" s="175"/>
      <c r="H4" s="175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68" t="s">
        <v>17</v>
      </c>
      <c r="F6" s="168"/>
      <c r="G6" s="48"/>
      <c r="H6" s="37" t="s">
        <v>18</v>
      </c>
      <c r="I6" s="36"/>
      <c r="J6" s="8"/>
      <c r="K6" s="8"/>
      <c r="L6" s="8"/>
      <c r="M6" s="8"/>
      <c r="N6" s="101"/>
      <c r="O6" s="31"/>
      <c r="P6" s="38" t="s">
        <v>19</v>
      </c>
      <c r="S6" s="75" t="s">
        <v>20</v>
      </c>
      <c r="V6" s="106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1"/>
      <c r="O7" s="8"/>
      <c r="P7" s="39"/>
      <c r="S7" s="81"/>
      <c r="V7" s="103"/>
    </row>
    <row r="8" spans="1:22" ht="18" customHeight="1">
      <c r="A8" s="29"/>
      <c r="B8" s="58"/>
      <c r="C8" s="58"/>
      <c r="D8" s="58"/>
      <c r="E8" s="142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1"/>
      <c r="O8" s="58"/>
      <c r="P8" s="31"/>
      <c r="S8" s="75" t="s">
        <v>23</v>
      </c>
      <c r="V8" s="103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1"/>
      <c r="O9" s="58"/>
      <c r="P9" s="31"/>
      <c r="S9" s="81"/>
      <c r="V9" s="103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1"/>
      <c r="O10" s="58"/>
      <c r="P10" s="74"/>
      <c r="S10" s="172" t="s">
        <v>24</v>
      </c>
      <c r="V10" s="103"/>
    </row>
    <row r="11" spans="1:22" ht="18" customHeight="1">
      <c r="A11" s="29"/>
      <c r="B11" s="8"/>
      <c r="C11" s="8"/>
      <c r="D11" s="31"/>
      <c r="E11" s="168" t="s">
        <v>25</v>
      </c>
      <c r="F11" s="168"/>
      <c r="G11" s="31"/>
      <c r="H11" s="98" t="s">
        <v>26</v>
      </c>
      <c r="I11" s="36"/>
      <c r="J11" s="8"/>
      <c r="K11" s="8"/>
      <c r="L11" s="8"/>
      <c r="M11" s="8"/>
      <c r="N11" s="101"/>
      <c r="O11" s="31"/>
      <c r="P11" s="38" t="s">
        <v>19</v>
      </c>
      <c r="S11" s="173"/>
      <c r="V11" s="106" t="s">
        <v>27</v>
      </c>
    </row>
    <row r="12" spans="1:22" ht="18" customHeight="1">
      <c r="A12" s="29"/>
      <c r="B12" s="8"/>
      <c r="C12" s="8"/>
      <c r="D12" s="31"/>
      <c r="E12" s="168" t="s">
        <v>28</v>
      </c>
      <c r="F12" s="168"/>
      <c r="G12" s="31"/>
      <c r="H12" s="59" t="s">
        <v>25</v>
      </c>
      <c r="I12" s="36"/>
      <c r="J12" s="8"/>
      <c r="K12" s="8"/>
      <c r="L12" s="8"/>
      <c r="M12" s="8"/>
      <c r="N12" s="101"/>
      <c r="O12" s="31"/>
      <c r="P12" s="38" t="s">
        <v>19</v>
      </c>
      <c r="S12" s="173"/>
      <c r="V12" s="104" t="s">
        <v>29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1"/>
      <c r="O13" s="58"/>
      <c r="P13" s="39"/>
      <c r="S13" s="174"/>
      <c r="V13" s="103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1"/>
      <c r="O14" s="8"/>
      <c r="P14" s="31"/>
      <c r="S14" s="81"/>
      <c r="V14" s="103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1"/>
      <c r="O15" s="58"/>
      <c r="P15" s="74"/>
      <c r="S15" s="169" t="s">
        <v>30</v>
      </c>
      <c r="V15" s="103"/>
    </row>
    <row r="16" spans="1:22" ht="11.25" hidden="1" customHeight="1">
      <c r="A16" s="8"/>
      <c r="B16" s="8"/>
      <c r="C16" s="8"/>
      <c r="D16" s="31"/>
      <c r="E16" s="176" t="s">
        <v>31</v>
      </c>
      <c r="F16" s="176"/>
      <c r="G16" s="49"/>
      <c r="H16" s="41"/>
      <c r="I16" s="36"/>
      <c r="J16" s="8"/>
      <c r="K16" s="8"/>
      <c r="L16" s="8"/>
      <c r="M16" s="8"/>
      <c r="N16" s="101"/>
      <c r="O16" s="31"/>
      <c r="P16" s="39"/>
      <c r="S16" s="170"/>
      <c r="V16" s="103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1"/>
      <c r="O17" s="8"/>
      <c r="P17" s="39"/>
      <c r="S17" s="170"/>
      <c r="V17" s="103"/>
    </row>
    <row r="18" spans="1:22" ht="39" customHeight="1">
      <c r="A18" s="40"/>
      <c r="B18" s="8"/>
      <c r="C18" s="8"/>
      <c r="D18" s="31"/>
      <c r="E18" s="168" t="s">
        <v>32</v>
      </c>
      <c r="F18" s="168"/>
      <c r="G18" s="48"/>
      <c r="H18" s="37" t="s">
        <v>33</v>
      </c>
      <c r="I18" s="36"/>
      <c r="J18" s="8"/>
      <c r="K18" s="8"/>
      <c r="L18" s="8"/>
      <c r="M18" s="8"/>
      <c r="N18" s="101"/>
      <c r="O18" s="31"/>
      <c r="P18" s="38" t="s">
        <v>19</v>
      </c>
      <c r="S18" s="170"/>
      <c r="V18" s="106" t="s">
        <v>34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1"/>
      <c r="O19" s="8"/>
      <c r="P19" s="39"/>
      <c r="S19" s="170"/>
      <c r="V19" s="103"/>
    </row>
    <row r="20" spans="1:22" ht="18" customHeight="1">
      <c r="A20" s="8"/>
      <c r="B20" s="8"/>
      <c r="C20" s="8"/>
      <c r="D20" s="31"/>
      <c r="E20" s="168" t="s">
        <v>35</v>
      </c>
      <c r="F20" s="168"/>
      <c r="G20" s="31"/>
      <c r="H20" s="51" t="s">
        <v>36</v>
      </c>
      <c r="I20" s="36"/>
      <c r="J20" s="8"/>
      <c r="K20" s="8"/>
      <c r="L20" s="8"/>
      <c r="M20" s="8"/>
      <c r="N20" s="101"/>
      <c r="O20" s="31"/>
      <c r="P20" s="38" t="s">
        <v>19</v>
      </c>
      <c r="S20" s="170"/>
      <c r="V20" s="106" t="s">
        <v>37</v>
      </c>
    </row>
    <row r="21" spans="1:22" ht="18" customHeight="1">
      <c r="A21" s="8"/>
      <c r="B21" s="8"/>
      <c r="C21" s="8"/>
      <c r="D21" s="31"/>
      <c r="E21" s="168" t="s">
        <v>38</v>
      </c>
      <c r="F21" s="168"/>
      <c r="G21" s="31"/>
      <c r="H21" s="51" t="s">
        <v>39</v>
      </c>
      <c r="I21" s="36"/>
      <c r="J21" s="8"/>
      <c r="K21" s="8"/>
      <c r="L21" s="8"/>
      <c r="M21" s="8"/>
      <c r="N21" s="101"/>
      <c r="O21" s="31"/>
      <c r="P21" s="38" t="s">
        <v>19</v>
      </c>
      <c r="S21" s="170"/>
      <c r="V21" s="106" t="s">
        <v>40</v>
      </c>
    </row>
    <row r="22" spans="1:22" ht="18" customHeight="1">
      <c r="A22" s="8"/>
      <c r="B22" s="8"/>
      <c r="C22" s="8"/>
      <c r="D22" s="31"/>
      <c r="E22" s="168" t="s">
        <v>41</v>
      </c>
      <c r="F22" s="168"/>
      <c r="G22" s="31"/>
      <c r="H22" s="51" t="s">
        <v>42</v>
      </c>
      <c r="I22" s="36"/>
      <c r="J22" s="8"/>
      <c r="K22" s="8"/>
      <c r="L22" s="8"/>
      <c r="M22" s="8"/>
      <c r="N22" s="101"/>
      <c r="O22" s="31"/>
      <c r="P22" s="38" t="s">
        <v>19</v>
      </c>
      <c r="S22" s="170"/>
      <c r="V22" s="106" t="s">
        <v>43</v>
      </c>
    </row>
    <row r="23" spans="1:22" ht="24" customHeight="1">
      <c r="A23" s="8"/>
      <c r="B23" s="8"/>
      <c r="C23" s="8"/>
      <c r="D23" s="31"/>
      <c r="E23" s="168" t="s">
        <v>44</v>
      </c>
      <c r="F23" s="168"/>
      <c r="G23" s="31"/>
      <c r="H23" s="52" t="s">
        <v>45</v>
      </c>
      <c r="I23" s="36"/>
      <c r="J23" s="8"/>
      <c r="K23" s="8"/>
      <c r="L23" s="8"/>
      <c r="M23" s="8"/>
      <c r="N23" s="101"/>
      <c r="O23" s="31"/>
      <c r="P23" s="38" t="s">
        <v>19</v>
      </c>
      <c r="S23" s="170"/>
      <c r="V23" s="105" t="s">
        <v>46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1"/>
      <c r="O24" s="58"/>
      <c r="P24" s="39"/>
      <c r="S24" s="170"/>
      <c r="V24" s="103"/>
    </row>
    <row r="25" spans="1:22" ht="24" customHeight="1">
      <c r="A25" s="58"/>
      <c r="B25" s="58"/>
      <c r="C25" s="58"/>
      <c r="D25" s="31"/>
      <c r="E25" s="168" t="s">
        <v>47</v>
      </c>
      <c r="F25" s="168"/>
      <c r="G25" s="31"/>
      <c r="H25" s="56" t="s">
        <v>48</v>
      </c>
      <c r="I25" s="36"/>
      <c r="J25" s="58"/>
      <c r="K25" s="58"/>
      <c r="L25" s="58"/>
      <c r="M25" s="58"/>
      <c r="N25" s="101"/>
      <c r="O25" s="31"/>
      <c r="P25" s="83" t="s">
        <v>19</v>
      </c>
      <c r="S25" s="170"/>
      <c r="V25" s="106" t="s">
        <v>49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1"/>
      <c r="O26" s="8"/>
      <c r="P26" s="31"/>
      <c r="S26" s="170"/>
      <c r="V26" s="103"/>
    </row>
    <row r="27" spans="1:22" ht="18" customHeight="1">
      <c r="A27" s="58"/>
      <c r="B27" s="58"/>
      <c r="C27" s="58"/>
      <c r="D27" s="31"/>
      <c r="E27" s="168" t="s">
        <v>50</v>
      </c>
      <c r="F27" s="168"/>
      <c r="G27" s="31"/>
      <c r="H27" s="52" t="s">
        <v>51</v>
      </c>
      <c r="I27" s="36"/>
      <c r="J27" s="58"/>
      <c r="K27" s="58"/>
      <c r="L27" s="58"/>
      <c r="M27" s="58"/>
      <c r="N27" s="101"/>
      <c r="O27" s="31"/>
      <c r="P27" s="83" t="s">
        <v>19</v>
      </c>
      <c r="S27" s="170"/>
      <c r="V27" s="104" t="s">
        <v>52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1"/>
      <c r="O28" s="58"/>
      <c r="P28" s="31"/>
      <c r="S28" s="170"/>
      <c r="V28" s="103"/>
    </row>
    <row r="29" spans="1:22" ht="0" hidden="1" customHeight="1">
      <c r="A29" s="58"/>
      <c r="B29" s="58"/>
      <c r="C29" s="58"/>
      <c r="D29" s="31"/>
      <c r="E29" s="168" t="s">
        <v>53</v>
      </c>
      <c r="F29" s="168"/>
      <c r="G29" s="31"/>
      <c r="H29" s="56"/>
      <c r="I29" s="36"/>
      <c r="J29" s="58"/>
      <c r="K29" s="58"/>
      <c r="L29" s="58"/>
      <c r="M29" s="58"/>
      <c r="N29" s="101"/>
      <c r="O29" s="31"/>
      <c r="P29" s="83" t="str">
        <f>IF(H27="По обособленному подразделению","MANDATORY","OPTIONAL")</f>
        <v>OPTIONAL</v>
      </c>
      <c r="S29" s="170"/>
      <c r="V29" s="104" t="s">
        <v>54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1"/>
      <c r="O30" s="31"/>
      <c r="P30" s="31"/>
      <c r="S30" s="171"/>
      <c r="V30" s="103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1"/>
      <c r="O31" s="58"/>
      <c r="P31" s="58"/>
      <c r="S31" s="81"/>
      <c r="V31" s="103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1"/>
      <c r="O32" s="8"/>
      <c r="P32" s="8"/>
      <c r="S32" s="81"/>
      <c r="V32" s="103"/>
    </row>
    <row r="33" spans="1:22" ht="24" customHeight="1">
      <c r="A33" s="40"/>
      <c r="B33" s="40"/>
      <c r="C33" s="58"/>
      <c r="D33" s="43"/>
      <c r="E33" s="168" t="s">
        <v>55</v>
      </c>
      <c r="F33" s="168"/>
      <c r="G33" s="31"/>
      <c r="H33" s="80" t="s">
        <v>56</v>
      </c>
      <c r="I33" s="58"/>
      <c r="J33" s="58"/>
      <c r="K33" s="58"/>
      <c r="L33" s="58"/>
      <c r="M33" s="58"/>
      <c r="N33" s="101"/>
      <c r="O33" s="58"/>
      <c r="P33" s="83" t="s">
        <v>19</v>
      </c>
      <c r="S33" s="78" t="s">
        <v>57</v>
      </c>
      <c r="V33" s="104" t="s">
        <v>58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1"/>
      <c r="O34" s="58"/>
      <c r="P34" s="58"/>
      <c r="S34" s="81"/>
      <c r="V34" s="103"/>
    </row>
    <row r="35" spans="1:22" ht="24" customHeight="1">
      <c r="A35" s="40"/>
      <c r="B35" s="40"/>
      <c r="C35" s="58"/>
      <c r="D35" s="43"/>
      <c r="E35" s="168" t="s">
        <v>59</v>
      </c>
      <c r="F35" s="168"/>
      <c r="G35" s="31"/>
      <c r="H35" s="80" t="s">
        <v>60</v>
      </c>
      <c r="I35" s="58"/>
      <c r="J35" s="58"/>
      <c r="K35" s="58"/>
      <c r="L35" s="58"/>
      <c r="M35" s="58"/>
      <c r="N35" s="101"/>
      <c r="O35" s="58"/>
      <c r="P35" s="83" t="s">
        <v>19</v>
      </c>
      <c r="S35" s="78" t="s">
        <v>61</v>
      </c>
      <c r="V35" s="104" t="s">
        <v>62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1"/>
      <c r="O36" s="58"/>
      <c r="P36" s="58"/>
      <c r="S36" s="81"/>
      <c r="V36" s="103"/>
    </row>
    <row r="37" spans="1:22" ht="24.75" customHeight="1">
      <c r="A37" s="40"/>
      <c r="B37" s="40"/>
      <c r="C37" s="58"/>
      <c r="D37" s="43"/>
      <c r="E37" s="168" t="s">
        <v>63</v>
      </c>
      <c r="F37" s="168"/>
      <c r="G37" s="31"/>
      <c r="H37" s="79" t="s">
        <v>64</v>
      </c>
      <c r="I37" s="58"/>
      <c r="J37" s="58"/>
      <c r="K37" s="58"/>
      <c r="L37" s="58"/>
      <c r="M37" s="58"/>
      <c r="N37" s="101"/>
      <c r="O37" s="58"/>
      <c r="P37" s="83" t="s">
        <v>19</v>
      </c>
      <c r="S37" s="81"/>
      <c r="V37" s="104" t="s">
        <v>65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1"/>
      <c r="O38" s="58"/>
      <c r="P38" s="58"/>
      <c r="S38" s="81"/>
      <c r="V38" s="103"/>
    </row>
    <row r="39" spans="1:22" ht="24.75" customHeight="1">
      <c r="A39" s="40"/>
      <c r="B39" s="40"/>
      <c r="C39" s="58"/>
      <c r="D39" s="43"/>
      <c r="E39" s="168" t="s">
        <v>66</v>
      </c>
      <c r="F39" s="168"/>
      <c r="G39" s="31"/>
      <c r="H39" s="79" t="s">
        <v>64</v>
      </c>
      <c r="I39" s="58"/>
      <c r="J39" s="58"/>
      <c r="K39" s="58"/>
      <c r="L39" s="58"/>
      <c r="M39" s="58"/>
      <c r="N39" s="101"/>
      <c r="O39" s="58"/>
      <c r="P39" s="83" t="s">
        <v>19</v>
      </c>
      <c r="S39" s="81"/>
      <c r="V39" s="104" t="s">
        <v>67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1"/>
      <c r="O40" s="58"/>
      <c r="P40" s="58"/>
      <c r="S40" s="81"/>
      <c r="V40" s="103"/>
    </row>
    <row r="41" spans="1:22" ht="24.75" customHeight="1">
      <c r="A41" s="40"/>
      <c r="B41" s="40"/>
      <c r="C41" s="58"/>
      <c r="D41" s="43"/>
      <c r="E41" s="168" t="s">
        <v>68</v>
      </c>
      <c r="F41" s="168"/>
      <c r="G41" s="31"/>
      <c r="H41" s="109" t="s">
        <v>69</v>
      </c>
      <c r="I41" s="58"/>
      <c r="J41" s="58"/>
      <c r="K41" s="58"/>
      <c r="L41" s="58"/>
      <c r="M41" s="58"/>
      <c r="N41" s="101"/>
      <c r="O41" s="58"/>
      <c r="P41" s="83" t="s">
        <v>19</v>
      </c>
      <c r="S41" s="78" t="s">
        <v>70</v>
      </c>
      <c r="V41" s="106" t="s">
        <v>71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1"/>
      <c r="O42" s="58"/>
      <c r="P42" s="58"/>
      <c r="S42" s="81"/>
      <c r="V42" s="103"/>
    </row>
    <row r="43" spans="1:22" ht="18.75" customHeight="1">
      <c r="A43" s="40"/>
      <c r="B43" s="40"/>
      <c r="C43" s="58"/>
      <c r="D43" s="43"/>
      <c r="E43" s="168" t="s">
        <v>72</v>
      </c>
      <c r="F43" s="168"/>
      <c r="G43" s="31"/>
      <c r="H43" s="79" t="s">
        <v>73</v>
      </c>
      <c r="I43" s="58"/>
      <c r="J43" s="58"/>
      <c r="K43" s="58"/>
      <c r="L43" s="58"/>
      <c r="M43" s="58"/>
      <c r="N43" s="101"/>
      <c r="O43" s="58"/>
      <c r="P43" s="83" t="s">
        <v>19</v>
      </c>
      <c r="S43" s="81"/>
      <c r="V43" s="104" t="s">
        <v>74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1"/>
      <c r="O44" s="58"/>
      <c r="P44" s="58"/>
      <c r="S44" s="81"/>
      <c r="V44" s="103"/>
    </row>
    <row r="45" spans="1:22" ht="75" customHeight="1">
      <c r="A45" s="40"/>
      <c r="B45" s="40"/>
      <c r="C45" s="8"/>
      <c r="D45" s="43"/>
      <c r="E45" s="168" t="s">
        <v>75</v>
      </c>
      <c r="F45" s="168"/>
      <c r="G45" s="31"/>
      <c r="H45" s="79" t="s">
        <v>76</v>
      </c>
      <c r="I45" s="8"/>
      <c r="J45" s="8"/>
      <c r="K45" s="8"/>
      <c r="L45" s="8"/>
      <c r="M45" s="8"/>
      <c r="N45" s="101"/>
      <c r="O45" s="8"/>
      <c r="P45" s="83" t="s">
        <v>19</v>
      </c>
      <c r="S45" s="78" t="s">
        <v>77</v>
      </c>
      <c r="V45" s="104" t="s">
        <v>78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1"/>
      <c r="O46" s="8"/>
      <c r="P46" s="8"/>
      <c r="S46" s="81"/>
      <c r="V46" s="103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1"/>
      <c r="O47" s="58"/>
      <c r="P47" s="58"/>
      <c r="S47" s="81"/>
      <c r="V47" s="103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1"/>
      <c r="O48" s="58"/>
      <c r="P48" s="58"/>
      <c r="S48" s="81"/>
      <c r="V48" s="103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1"/>
      <c r="O49" s="58"/>
      <c r="P49" s="58"/>
      <c r="S49" s="81"/>
      <c r="V49" s="103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1"/>
      <c r="O50" s="58"/>
      <c r="P50" s="58"/>
      <c r="S50" s="81"/>
      <c r="V50" s="103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1"/>
      <c r="O51" s="58"/>
      <c r="P51" s="58"/>
      <c r="S51" s="81"/>
      <c r="V51" s="103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1"/>
      <c r="O52" s="58"/>
      <c r="P52" s="58"/>
      <c r="S52" s="81"/>
      <c r="V52" s="103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1"/>
      <c r="O53" s="58"/>
      <c r="P53" s="58"/>
      <c r="S53" s="81"/>
      <c r="V53" s="103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1"/>
      <c r="O54" s="58"/>
      <c r="P54" s="58"/>
      <c r="S54" s="81"/>
      <c r="V54" s="103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1"/>
      <c r="O55" s="8"/>
      <c r="P55" s="8"/>
      <c r="S55" s="81"/>
      <c r="V55" s="103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1"/>
      <c r="O56" s="8"/>
      <c r="P56" s="8"/>
      <c r="S56" s="81"/>
      <c r="V56" s="103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1"/>
      <c r="O57" s="8"/>
      <c r="P57" s="8"/>
      <c r="S57" s="81"/>
      <c r="V57" s="103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1"/>
      <c r="O58" s="8"/>
      <c r="P58" s="8"/>
      <c r="S58" s="81"/>
      <c r="V58" s="103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1"/>
      <c r="O59" s="8"/>
      <c r="P59" s="8"/>
      <c r="S59" s="81"/>
      <c r="V59" s="103"/>
    </row>
    <row r="60" spans="1:22" ht="15" customHeight="1">
      <c r="A60" s="8"/>
      <c r="B60" s="8"/>
      <c r="C60" s="8"/>
      <c r="D60" s="8"/>
      <c r="E60" s="178" t="s">
        <v>79</v>
      </c>
      <c r="F60" s="178"/>
      <c r="G60" s="53"/>
      <c r="H60" s="53"/>
      <c r="I60" s="8"/>
      <c r="J60" s="8"/>
      <c r="K60" s="8"/>
      <c r="L60" s="8"/>
      <c r="M60" s="8"/>
      <c r="N60" s="101"/>
      <c r="O60" s="8"/>
      <c r="P60" s="8"/>
      <c r="S60" s="81"/>
      <c r="V60" s="103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1"/>
      <c r="O61" s="8"/>
      <c r="P61" s="31"/>
      <c r="S61" s="81"/>
      <c r="V61" s="103"/>
    </row>
    <row r="62" spans="1:22" ht="24" customHeight="1">
      <c r="A62" s="58"/>
      <c r="B62" s="58"/>
      <c r="C62" s="58"/>
      <c r="D62" s="31"/>
      <c r="E62" s="168" t="s">
        <v>80</v>
      </c>
      <c r="F62" s="102" t="s">
        <v>81</v>
      </c>
      <c r="G62" s="31"/>
      <c r="H62" s="79" t="s">
        <v>82</v>
      </c>
      <c r="I62" s="36"/>
      <c r="J62" s="58"/>
      <c r="K62" s="58"/>
      <c r="L62" s="58"/>
      <c r="M62" s="58"/>
      <c r="N62" s="101"/>
      <c r="O62" s="31"/>
      <c r="P62" s="83" t="s">
        <v>19</v>
      </c>
      <c r="S62" s="81"/>
      <c r="V62" s="104" t="s">
        <v>83</v>
      </c>
    </row>
    <row r="63" spans="1:22" ht="24" customHeight="1">
      <c r="A63" s="58"/>
      <c r="B63" s="58"/>
      <c r="C63" s="58"/>
      <c r="D63" s="31"/>
      <c r="E63" s="168"/>
      <c r="F63" s="102" t="s">
        <v>84</v>
      </c>
      <c r="G63" s="31"/>
      <c r="H63" s="79" t="s">
        <v>82</v>
      </c>
      <c r="I63" s="36"/>
      <c r="J63" s="58"/>
      <c r="K63" s="58"/>
      <c r="L63" s="58"/>
      <c r="M63" s="58"/>
      <c r="N63" s="101"/>
      <c r="O63" s="31"/>
      <c r="P63" s="83" t="s">
        <v>19</v>
      </c>
      <c r="S63" s="81"/>
      <c r="V63" s="104" t="s">
        <v>85</v>
      </c>
    </row>
    <row r="64" spans="1:22" ht="15" customHeight="1">
      <c r="A64" s="58"/>
      <c r="B64" s="58"/>
      <c r="C64" s="58"/>
      <c r="D64" s="31"/>
      <c r="E64" s="168" t="s">
        <v>86</v>
      </c>
      <c r="F64" s="102" t="s">
        <v>87</v>
      </c>
      <c r="G64" s="31"/>
      <c r="H64" s="79" t="s">
        <v>88</v>
      </c>
      <c r="I64" s="36"/>
      <c r="J64" s="58"/>
      <c r="K64" s="58"/>
      <c r="L64" s="58"/>
      <c r="M64" s="58"/>
      <c r="N64" s="101"/>
      <c r="O64" s="31"/>
      <c r="P64" s="83" t="s">
        <v>19</v>
      </c>
      <c r="S64" s="81"/>
      <c r="V64" s="104" t="s">
        <v>89</v>
      </c>
    </row>
    <row r="65" spans="1:22" ht="15" customHeight="1">
      <c r="A65" s="58"/>
      <c r="B65" s="58"/>
      <c r="C65" s="58"/>
      <c r="D65" s="31"/>
      <c r="E65" s="168"/>
      <c r="F65" s="102" t="s">
        <v>90</v>
      </c>
      <c r="G65" s="31"/>
      <c r="H65" s="79">
        <v>88422274905</v>
      </c>
      <c r="I65" s="36"/>
      <c r="J65" s="58"/>
      <c r="K65" s="58"/>
      <c r="L65" s="58"/>
      <c r="M65" s="58"/>
      <c r="N65" s="101"/>
      <c r="O65" s="31"/>
      <c r="P65" s="83" t="s">
        <v>19</v>
      </c>
      <c r="S65" s="81"/>
      <c r="V65" s="104" t="s">
        <v>91</v>
      </c>
    </row>
    <row r="66" spans="1:22" ht="15" customHeight="1">
      <c r="A66" s="58"/>
      <c r="B66" s="58"/>
      <c r="C66" s="58"/>
      <c r="D66" s="31"/>
      <c r="E66" s="168" t="s">
        <v>92</v>
      </c>
      <c r="F66" s="102" t="s">
        <v>87</v>
      </c>
      <c r="G66" s="31"/>
      <c r="H66" s="79" t="s">
        <v>93</v>
      </c>
      <c r="I66" s="36"/>
      <c r="J66" s="58"/>
      <c r="K66" s="58"/>
      <c r="L66" s="58"/>
      <c r="M66" s="58"/>
      <c r="N66" s="101"/>
      <c r="O66" s="31"/>
      <c r="P66" s="83" t="s">
        <v>19</v>
      </c>
      <c r="S66" s="81"/>
      <c r="V66" s="104" t="s">
        <v>94</v>
      </c>
    </row>
    <row r="67" spans="1:22" ht="15" customHeight="1">
      <c r="A67" s="58"/>
      <c r="B67" s="58"/>
      <c r="C67" s="58"/>
      <c r="D67" s="31"/>
      <c r="E67" s="168"/>
      <c r="F67" s="102" t="s">
        <v>90</v>
      </c>
      <c r="G67" s="31"/>
      <c r="H67" s="79">
        <v>884222324106</v>
      </c>
      <c r="I67" s="36"/>
      <c r="J67" s="58"/>
      <c r="K67" s="58"/>
      <c r="L67" s="58"/>
      <c r="M67" s="58"/>
      <c r="N67" s="101"/>
      <c r="O67" s="31"/>
      <c r="P67" s="83" t="s">
        <v>19</v>
      </c>
      <c r="S67" s="81"/>
      <c r="V67" s="104" t="s">
        <v>95</v>
      </c>
    </row>
    <row r="68" spans="1:22" ht="15" customHeight="1">
      <c r="A68" s="8"/>
      <c r="B68" s="8"/>
      <c r="C68" s="8"/>
      <c r="D68" s="31"/>
      <c r="E68" s="168" t="s">
        <v>96</v>
      </c>
      <c r="F68" s="102" t="s">
        <v>87</v>
      </c>
      <c r="G68" s="31"/>
      <c r="H68" s="79" t="s">
        <v>97</v>
      </c>
      <c r="I68" s="36"/>
      <c r="J68" s="8"/>
      <c r="K68" s="8"/>
      <c r="L68" s="8"/>
      <c r="M68" s="8"/>
      <c r="N68" s="101"/>
      <c r="O68" s="31"/>
      <c r="P68" s="83" t="s">
        <v>19</v>
      </c>
      <c r="S68" s="81"/>
      <c r="V68" s="104" t="s">
        <v>98</v>
      </c>
    </row>
    <row r="69" spans="1:22" ht="15" customHeight="1">
      <c r="A69" s="8"/>
      <c r="B69" s="8"/>
      <c r="C69" s="8"/>
      <c r="D69" s="31"/>
      <c r="E69" s="168"/>
      <c r="F69" s="102" t="s">
        <v>99</v>
      </c>
      <c r="G69" s="31"/>
      <c r="H69" s="79" t="s">
        <v>100</v>
      </c>
      <c r="I69" s="36"/>
      <c r="J69" s="8"/>
      <c r="K69" s="8"/>
      <c r="L69" s="8"/>
      <c r="M69" s="8"/>
      <c r="N69" s="101"/>
      <c r="O69" s="31"/>
      <c r="P69" s="83" t="s">
        <v>19</v>
      </c>
      <c r="S69" s="81"/>
      <c r="V69" s="104" t="s">
        <v>101</v>
      </c>
    </row>
    <row r="70" spans="1:22" ht="15" customHeight="1">
      <c r="A70" s="8"/>
      <c r="B70" s="8"/>
      <c r="C70" s="8"/>
      <c r="D70" s="31"/>
      <c r="E70" s="168"/>
      <c r="F70" s="102" t="s">
        <v>90</v>
      </c>
      <c r="G70" s="31"/>
      <c r="H70" s="79">
        <v>88422274957</v>
      </c>
      <c r="I70" s="36"/>
      <c r="J70" s="8"/>
      <c r="K70" s="8"/>
      <c r="L70" s="8"/>
      <c r="M70" s="8"/>
      <c r="N70" s="101"/>
      <c r="O70" s="31"/>
      <c r="P70" s="83" t="s">
        <v>19</v>
      </c>
      <c r="S70" s="81"/>
      <c r="V70" s="104" t="s">
        <v>102</v>
      </c>
    </row>
    <row r="71" spans="1:22" ht="15" customHeight="1">
      <c r="A71" s="8"/>
      <c r="B71" s="8"/>
      <c r="C71" s="8"/>
      <c r="D71" s="31"/>
      <c r="E71" s="168"/>
      <c r="F71" s="102" t="s">
        <v>103</v>
      </c>
      <c r="G71" s="31"/>
      <c r="H71" s="79" t="s">
        <v>104</v>
      </c>
      <c r="I71" s="36"/>
      <c r="J71" s="8"/>
      <c r="K71" s="8"/>
      <c r="L71" s="8"/>
      <c r="M71" s="8"/>
      <c r="N71" s="101"/>
      <c r="O71" s="31"/>
      <c r="P71" s="83" t="s">
        <v>19</v>
      </c>
      <c r="S71" s="81"/>
      <c r="V71" s="104" t="s">
        <v>105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77" t="s">
        <v>106</v>
      </c>
      <c r="F75" s="177"/>
      <c r="G75" s="177"/>
      <c r="H75" s="17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68" t="s">
        <v>107</v>
      </c>
      <c r="F78" s="168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108</v>
      </c>
    </row>
    <row r="79" spans="1:22" ht="3" customHeight="1"/>
    <row r="80" spans="1:22" ht="24" customHeight="1">
      <c r="A80" s="40"/>
      <c r="B80" s="40"/>
      <c r="C80" s="58"/>
      <c r="D80" s="43"/>
      <c r="E80" s="168" t="s">
        <v>109</v>
      </c>
      <c r="F80" s="168"/>
      <c r="G80" s="31"/>
      <c r="H80" s="143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79" t="s">
        <v>110</v>
      </c>
      <c r="F86" s="86" t="s">
        <v>111</v>
      </c>
      <c r="G86" s="87"/>
      <c r="H86" s="72" t="s">
        <v>112</v>
      </c>
    </row>
    <row r="87" spans="5:8" ht="15" customHeight="1">
      <c r="E87" s="179"/>
      <c r="F87" s="86" t="s">
        <v>113</v>
      </c>
      <c r="G87" s="87"/>
      <c r="H87" s="72" t="s">
        <v>114</v>
      </c>
    </row>
    <row r="88" spans="5:8" ht="15" customHeight="1">
      <c r="E88" s="179" t="s">
        <v>115</v>
      </c>
      <c r="F88" s="86" t="s">
        <v>111</v>
      </c>
      <c r="G88" s="87"/>
      <c r="H88" s="72" t="s">
        <v>116</v>
      </c>
    </row>
    <row r="89" spans="5:8" ht="15" customHeight="1">
      <c r="E89" s="179"/>
      <c r="F89" s="86" t="s">
        <v>113</v>
      </c>
      <c r="G89" s="87"/>
      <c r="H89" s="72" t="s">
        <v>114</v>
      </c>
    </row>
    <row r="90" spans="5:8" ht="15" customHeight="1">
      <c r="E90" s="179" t="s">
        <v>117</v>
      </c>
      <c r="F90" s="86" t="s">
        <v>111</v>
      </c>
      <c r="G90" s="87"/>
      <c r="H90" s="72" t="s">
        <v>118</v>
      </c>
    </row>
    <row r="91" spans="5:8" ht="15" customHeight="1">
      <c r="E91" s="179"/>
      <c r="F91" s="86" t="s">
        <v>113</v>
      </c>
      <c r="G91" s="87"/>
      <c r="H91" s="72" t="s">
        <v>114</v>
      </c>
    </row>
    <row r="92" spans="5:8" ht="15" customHeight="1">
      <c r="E92" s="179" t="s">
        <v>119</v>
      </c>
      <c r="F92" s="86" t="s">
        <v>111</v>
      </c>
      <c r="G92" s="87"/>
      <c r="H92" s="72" t="s">
        <v>120</v>
      </c>
    </row>
    <row r="93" spans="5:8" ht="15" customHeight="1">
      <c r="E93" s="179"/>
      <c r="F93" s="86" t="s">
        <v>113</v>
      </c>
      <c r="G93" s="87"/>
      <c r="H93" s="72" t="s">
        <v>114</v>
      </c>
    </row>
    <row r="94" spans="5:8" ht="15" customHeight="1">
      <c r="E94" s="179" t="s">
        <v>121</v>
      </c>
      <c r="F94" s="86" t="s">
        <v>111</v>
      </c>
      <c r="G94" s="87"/>
      <c r="H94" s="72" t="s">
        <v>122</v>
      </c>
    </row>
    <row r="95" spans="5:8" ht="15" customHeight="1">
      <c r="E95" s="179"/>
      <c r="F95" s="86" t="s">
        <v>113</v>
      </c>
      <c r="G95" s="87"/>
      <c r="H95" s="72" t="s">
        <v>114</v>
      </c>
    </row>
    <row r="96" spans="5:8" ht="15" customHeight="1">
      <c r="E96" s="179" t="s">
        <v>123</v>
      </c>
      <c r="F96" s="86" t="s">
        <v>111</v>
      </c>
      <c r="G96" s="87"/>
      <c r="H96" s="72" t="s">
        <v>124</v>
      </c>
    </row>
    <row r="97" spans="1:19" ht="15" customHeight="1">
      <c r="E97" s="179"/>
      <c r="F97" s="86" t="s">
        <v>113</v>
      </c>
      <c r="G97" s="87"/>
      <c r="H97" s="72" t="s">
        <v>114</v>
      </c>
    </row>
    <row r="98" spans="1:19" ht="15" customHeight="1">
      <c r="E98" s="179" t="s">
        <v>125</v>
      </c>
      <c r="F98" s="86" t="s">
        <v>111</v>
      </c>
      <c r="G98" s="87"/>
      <c r="H98" s="72" t="s">
        <v>126</v>
      </c>
    </row>
    <row r="99" spans="1:19" ht="15" customHeight="1">
      <c r="E99" s="179"/>
      <c r="F99" s="86" t="s">
        <v>113</v>
      </c>
      <c r="G99" s="87"/>
      <c r="H99" s="72" t="s">
        <v>114</v>
      </c>
    </row>
    <row r="100" spans="1:19" ht="15" customHeight="1">
      <c r="E100" s="179" t="s">
        <v>127</v>
      </c>
      <c r="F100" s="86" t="s">
        <v>111</v>
      </c>
      <c r="G100" s="87"/>
      <c r="H100" s="72" t="s">
        <v>128</v>
      </c>
    </row>
    <row r="101" spans="1:19" ht="15" customHeight="1">
      <c r="E101" s="179"/>
      <c r="F101" s="86" t="s">
        <v>113</v>
      </c>
      <c r="G101" s="87"/>
      <c r="H101" s="72" t="s">
        <v>114</v>
      </c>
    </row>
    <row r="102" spans="1:19" ht="15" customHeight="1">
      <c r="E102" s="179" t="s">
        <v>129</v>
      </c>
      <c r="F102" s="86" t="s">
        <v>111</v>
      </c>
      <c r="G102" s="87"/>
      <c r="H102" s="72" t="s">
        <v>130</v>
      </c>
    </row>
    <row r="103" spans="1:19" ht="15" customHeight="1">
      <c r="E103" s="179"/>
      <c r="F103" s="86" t="s">
        <v>113</v>
      </c>
      <c r="G103" s="87"/>
      <c r="H103" s="72" t="s">
        <v>114</v>
      </c>
    </row>
    <row r="104" spans="1:19" ht="15" customHeight="1">
      <c r="E104" s="179" t="s">
        <v>131</v>
      </c>
      <c r="F104" s="86" t="s">
        <v>111</v>
      </c>
      <c r="G104" s="87"/>
      <c r="H104" s="72" t="s">
        <v>132</v>
      </c>
    </row>
    <row r="105" spans="1:19" ht="15" customHeight="1">
      <c r="E105" s="179"/>
      <c r="F105" s="86" t="s">
        <v>113</v>
      </c>
      <c r="G105" s="87"/>
      <c r="H105" s="72" t="s">
        <v>114</v>
      </c>
    </row>
    <row r="106" spans="1:19" ht="15" customHeight="1">
      <c r="E106" s="179" t="s">
        <v>133</v>
      </c>
      <c r="F106" s="86" t="s">
        <v>111</v>
      </c>
      <c r="G106" s="87"/>
      <c r="H106" s="72" t="s">
        <v>134</v>
      </c>
    </row>
    <row r="107" spans="1:19" ht="15" customHeight="1">
      <c r="E107" s="179"/>
      <c r="F107" s="86" t="s">
        <v>113</v>
      </c>
      <c r="G107" s="87"/>
      <c r="H107" s="72" t="s">
        <v>114</v>
      </c>
    </row>
    <row r="108" spans="1:19" ht="15" customHeight="1">
      <c r="E108" s="179" t="s">
        <v>135</v>
      </c>
      <c r="F108" s="86" t="s">
        <v>111</v>
      </c>
      <c r="G108" s="87"/>
      <c r="H108" s="72" t="s">
        <v>136</v>
      </c>
    </row>
    <row r="109" spans="1:19" ht="15" customHeight="1">
      <c r="E109" s="179"/>
      <c r="F109" s="86" t="s">
        <v>113</v>
      </c>
      <c r="G109" s="87"/>
      <c r="H109" s="72" t="s">
        <v>114</v>
      </c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68" t="s">
        <v>137</v>
      </c>
      <c r="F112" s="168"/>
      <c r="G112" s="31"/>
      <c r="H112" s="135" t="s">
        <v>138</v>
      </c>
      <c r="I112" s="58"/>
      <c r="J112" s="58"/>
      <c r="K112" s="58"/>
      <c r="L112" s="58"/>
      <c r="M112" s="58"/>
      <c r="N112" s="101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MO_LIST_24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98"/>
  <sheetViews>
    <sheetView showGridLines="0" tabSelected="1" workbookViewId="0">
      <pane xSplit="7" ySplit="13" topLeftCell="H134" activePane="bottomRight" state="frozen"/>
      <selection pane="topRight" activeCell="H1" sqref="H1"/>
      <selection pane="bottomLeft" activeCell="A14" sqref="A14"/>
      <selection pane="bottomRight" activeCell="L43" sqref="L43"/>
    </sheetView>
  </sheetViews>
  <sheetFormatPr defaultRowHeight="10.5" customHeight="1"/>
  <cols>
    <col min="1" max="2" width="4.7109375" style="68" hidden="1" customWidth="1"/>
    <col min="3" max="3" width="2.7109375" style="68" customWidth="1"/>
    <col min="4" max="4" width="10.7109375" style="68" customWidth="1"/>
    <col min="5" max="5" width="70.7109375" style="68" customWidth="1"/>
    <col min="6" max="6" width="10.7109375" style="68" customWidth="1"/>
    <col min="7" max="7" width="6.7109375" style="68" customWidth="1"/>
    <col min="8" max="12" width="17.7109375" style="68" customWidth="1"/>
    <col min="13" max="13" width="2.7109375" style="68" customWidth="1"/>
    <col min="14" max="19" width="13.5703125" style="68" hidden="1" customWidth="1"/>
    <col min="20" max="20" width="33.7109375" style="6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8" t="s">
        <v>139</v>
      </c>
      <c r="I3" s="107" t="s">
        <v>140</v>
      </c>
      <c r="J3" s="107" t="s">
        <v>141</v>
      </c>
      <c r="K3" s="107" t="s">
        <v>142</v>
      </c>
      <c r="L3" s="107" t="s">
        <v>143</v>
      </c>
      <c r="N3" s="108" t="s">
        <v>144</v>
      </c>
      <c r="O3" s="108" t="s">
        <v>145</v>
      </c>
      <c r="P3" s="108" t="s">
        <v>146</v>
      </c>
      <c r="Q3" s="108" t="s">
        <v>147</v>
      </c>
      <c r="R3" s="108" t="s">
        <v>148</v>
      </c>
      <c r="S3" s="108" t="s">
        <v>149</v>
      </c>
      <c r="T3" s="108" t="s">
        <v>150</v>
      </c>
    </row>
    <row r="4" spans="1:20" ht="10.5" hidden="1" customHeight="1"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1" t="str">
        <f>IF(ORG="","Не определено",ORG)</f>
        <v>МУП "Ульяновская городская электросеть"</v>
      </c>
      <c r="E9" s="111"/>
    </row>
    <row r="10" spans="1:20" ht="15" customHeight="1">
      <c r="D10" s="110"/>
      <c r="E10" s="110"/>
      <c r="F10" s="63"/>
      <c r="G10" s="63"/>
      <c r="H10" s="63"/>
      <c r="I10" s="63"/>
      <c r="J10" s="63"/>
      <c r="K10" s="63"/>
      <c r="L10" s="64" t="s">
        <v>151</v>
      </c>
    </row>
    <row r="11" spans="1:20" ht="15" customHeight="1">
      <c r="C11" s="61"/>
      <c r="D11" s="180" t="s">
        <v>152</v>
      </c>
      <c r="E11" s="180" t="s">
        <v>153</v>
      </c>
      <c r="F11" s="180" t="s">
        <v>154</v>
      </c>
      <c r="G11" s="180" t="s">
        <v>155</v>
      </c>
      <c r="H11" s="180" t="s">
        <v>156</v>
      </c>
      <c r="I11" s="180" t="s">
        <v>157</v>
      </c>
      <c r="J11" s="180"/>
      <c r="K11" s="180"/>
      <c r="L11" s="180"/>
    </row>
    <row r="12" spans="1:20" ht="15" customHeight="1">
      <c r="C12" s="61"/>
      <c r="D12" s="180"/>
      <c r="E12" s="180"/>
      <c r="F12" s="180"/>
      <c r="G12" s="180"/>
      <c r="H12" s="180"/>
      <c r="I12" s="71" t="s">
        <v>158</v>
      </c>
      <c r="J12" s="71" t="s">
        <v>159</v>
      </c>
      <c r="K12" s="71" t="s">
        <v>160</v>
      </c>
      <c r="L12" s="71" t="s">
        <v>161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81" t="s">
        <v>162</v>
      </c>
      <c r="E14" s="182"/>
      <c r="F14" s="182"/>
      <c r="G14" s="144"/>
      <c r="H14" s="145"/>
      <c r="I14" s="145"/>
      <c r="J14" s="145"/>
      <c r="K14" s="145"/>
      <c r="L14" s="146"/>
      <c r="N14" s="127"/>
      <c r="O14" s="127"/>
      <c r="P14" s="127"/>
      <c r="Q14" s="127"/>
      <c r="R14" s="127"/>
      <c r="S14" s="127"/>
      <c r="T14" s="127"/>
    </row>
    <row r="15" spans="1:20" ht="12" customHeight="1">
      <c r="C15" s="61"/>
      <c r="D15" s="147" t="s">
        <v>163</v>
      </c>
      <c r="E15" s="148" t="s">
        <v>164</v>
      </c>
      <c r="F15" s="149" t="s">
        <v>165</v>
      </c>
      <c r="G15" s="121">
        <v>10</v>
      </c>
      <c r="H15" s="60">
        <f>SUM(I15:L15)</f>
        <v>1190872.43</v>
      </c>
      <c r="I15" s="60">
        <f>SUM(I16,I17,I20,I26)</f>
        <v>1161180.4939999999</v>
      </c>
      <c r="J15" s="60">
        <f>SUM(J16,J17,J20,J26)</f>
        <v>0</v>
      </c>
      <c r="K15" s="60">
        <f>SUM(K16,K17,K20,K26)</f>
        <v>28504.913</v>
      </c>
      <c r="L15" s="60">
        <f>SUM(L16,L17,L20,L26)</f>
        <v>1187.0230000000001</v>
      </c>
      <c r="N15" s="127"/>
      <c r="O15" s="127"/>
      <c r="P15" s="127"/>
      <c r="Q15" s="127"/>
      <c r="R15" s="127"/>
      <c r="S15" s="127"/>
      <c r="T15" s="129" t="s">
        <v>166</v>
      </c>
    </row>
    <row r="16" spans="1:20" ht="12" customHeight="1">
      <c r="C16" s="61"/>
      <c r="D16" s="112" t="s">
        <v>167</v>
      </c>
      <c r="E16" s="122" t="s">
        <v>168</v>
      </c>
      <c r="F16" s="113" t="s">
        <v>165</v>
      </c>
      <c r="G16" s="71">
        <v>20</v>
      </c>
      <c r="H16" s="60">
        <f>SUM(I16:L16)</f>
        <v>96348.521999999997</v>
      </c>
      <c r="I16" s="70">
        <v>96348.521999999997</v>
      </c>
      <c r="J16" s="70">
        <v>0</v>
      </c>
      <c r="K16" s="70">
        <v>0</v>
      </c>
      <c r="L16" s="70">
        <v>0</v>
      </c>
      <c r="N16" s="127"/>
      <c r="O16" s="127"/>
      <c r="P16" s="127"/>
      <c r="Q16" s="127"/>
      <c r="R16" s="127"/>
      <c r="S16" s="127"/>
      <c r="T16" s="129" t="s">
        <v>166</v>
      </c>
    </row>
    <row r="17" spans="3:20" ht="12" customHeight="1">
      <c r="C17" s="61"/>
      <c r="D17" s="112" t="s">
        <v>169</v>
      </c>
      <c r="E17" s="122" t="s">
        <v>170</v>
      </c>
      <c r="F17" s="113" t="s">
        <v>165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27"/>
      <c r="O17" s="127"/>
      <c r="P17" s="127"/>
      <c r="Q17" s="127"/>
      <c r="R17" s="127"/>
      <c r="S17" s="127"/>
      <c r="T17" s="129" t="s">
        <v>166</v>
      </c>
    </row>
    <row r="18" spans="3:20" ht="12" hidden="1" customHeight="1">
      <c r="C18" s="61"/>
      <c r="D18" s="119"/>
      <c r="E18" s="150"/>
      <c r="F18" s="116"/>
      <c r="G18" s="116"/>
      <c r="H18" s="114"/>
      <c r="I18" s="114"/>
      <c r="J18" s="114"/>
      <c r="K18" s="114"/>
      <c r="L18" s="117"/>
      <c r="N18" s="129" t="s">
        <v>171</v>
      </c>
      <c r="O18" s="127"/>
      <c r="P18" s="127"/>
      <c r="Q18" s="127"/>
      <c r="R18" s="127"/>
      <c r="S18" s="127"/>
      <c r="T18" s="127"/>
    </row>
    <row r="19" spans="3:20" ht="12" customHeight="1">
      <c r="C19" s="61"/>
      <c r="D19" s="115"/>
      <c r="E19" s="118" t="s">
        <v>172</v>
      </c>
      <c r="F19" s="116"/>
      <c r="G19" s="116"/>
      <c r="H19" s="114"/>
      <c r="I19" s="114"/>
      <c r="J19" s="114"/>
      <c r="K19" s="114"/>
      <c r="L19" s="117"/>
      <c r="N19" s="127"/>
      <c r="O19" s="127"/>
      <c r="P19" s="127"/>
      <c r="Q19" s="127"/>
      <c r="R19" s="127"/>
      <c r="S19" s="127"/>
      <c r="T19" s="132" t="s">
        <v>173</v>
      </c>
    </row>
    <row r="20" spans="3:20" ht="12" customHeight="1">
      <c r="C20" s="61"/>
      <c r="D20" s="112" t="s">
        <v>174</v>
      </c>
      <c r="E20" s="122" t="s">
        <v>175</v>
      </c>
      <c r="F20" s="113" t="s">
        <v>165</v>
      </c>
      <c r="G20" s="71" t="s">
        <v>176</v>
      </c>
      <c r="H20" s="60">
        <f>SUM(I20:L20)</f>
        <v>3733.1980000000003</v>
      </c>
      <c r="I20" s="60">
        <f>SUM(I21:I25)</f>
        <v>0</v>
      </c>
      <c r="J20" s="60">
        <f>SUM(J21:J25)</f>
        <v>0</v>
      </c>
      <c r="K20" s="60">
        <f>SUM(K21:K25)</f>
        <v>3733.1980000000003</v>
      </c>
      <c r="L20" s="60">
        <f>SUM(L21:L25)</f>
        <v>0</v>
      </c>
      <c r="N20" s="127"/>
      <c r="O20" s="127"/>
      <c r="P20" s="127"/>
      <c r="Q20" s="127"/>
      <c r="R20" s="127"/>
      <c r="S20" s="127"/>
      <c r="T20" s="129" t="s">
        <v>166</v>
      </c>
    </row>
    <row r="21" spans="3:20" ht="12" hidden="1" customHeight="1">
      <c r="C21" s="61"/>
      <c r="D21" s="119"/>
      <c r="E21" s="150"/>
      <c r="F21" s="116"/>
      <c r="G21" s="116"/>
      <c r="H21" s="114"/>
      <c r="I21" s="114"/>
      <c r="J21" s="114"/>
      <c r="K21" s="114"/>
      <c r="L21" s="117"/>
      <c r="N21" s="129" t="s">
        <v>171</v>
      </c>
      <c r="O21" s="127"/>
      <c r="P21" s="127"/>
      <c r="Q21" s="127"/>
      <c r="R21" s="127"/>
      <c r="S21" s="127"/>
      <c r="T21" s="127"/>
    </row>
    <row r="22" spans="3:20" s="68" customFormat="1" ht="12" customHeight="1">
      <c r="C22" s="151" t="s">
        <v>177</v>
      </c>
      <c r="D22" s="112" t="str">
        <f>"1.3."&amp;N22</f>
        <v>1.3.1</v>
      </c>
      <c r="E22" s="134" t="s">
        <v>178</v>
      </c>
      <c r="F22" s="136" t="s">
        <v>165</v>
      </c>
      <c r="G22" s="136" t="s">
        <v>176</v>
      </c>
      <c r="H22" s="60">
        <f>SUM(I22:L22)</f>
        <v>812.64599999999996</v>
      </c>
      <c r="I22" s="70">
        <v>0</v>
      </c>
      <c r="J22" s="70">
        <v>0</v>
      </c>
      <c r="K22" s="70">
        <v>812.64599999999996</v>
      </c>
      <c r="L22" s="70">
        <v>0</v>
      </c>
      <c r="N22" s="129" t="s">
        <v>163</v>
      </c>
      <c r="O22" s="128" t="s">
        <v>178</v>
      </c>
      <c r="P22" s="128" t="s">
        <v>179</v>
      </c>
      <c r="Q22" s="128" t="s">
        <v>180</v>
      </c>
      <c r="R22" s="128" t="s">
        <v>181</v>
      </c>
      <c r="S22" s="129" t="s">
        <v>182</v>
      </c>
      <c r="T22" s="129" t="s">
        <v>183</v>
      </c>
    </row>
    <row r="23" spans="3:20" s="68" customFormat="1" ht="12" customHeight="1">
      <c r="C23" s="151" t="s">
        <v>177</v>
      </c>
      <c r="D23" s="112" t="str">
        <f>"1.3."&amp;N23</f>
        <v>1.3.2</v>
      </c>
      <c r="E23" s="134" t="s">
        <v>184</v>
      </c>
      <c r="F23" s="136" t="s">
        <v>165</v>
      </c>
      <c r="G23" s="136" t="s">
        <v>176</v>
      </c>
      <c r="H23" s="60">
        <f>SUM(I23:L23)</f>
        <v>465.47500000000002</v>
      </c>
      <c r="I23" s="70">
        <v>0</v>
      </c>
      <c r="J23" s="70">
        <v>0</v>
      </c>
      <c r="K23" s="70">
        <v>465.47500000000002</v>
      </c>
      <c r="L23" s="70">
        <v>0</v>
      </c>
      <c r="N23" s="129" t="s">
        <v>185</v>
      </c>
      <c r="O23" s="128" t="s">
        <v>184</v>
      </c>
      <c r="P23" s="128" t="s">
        <v>186</v>
      </c>
      <c r="Q23" s="128" t="s">
        <v>187</v>
      </c>
      <c r="R23" s="128" t="s">
        <v>188</v>
      </c>
      <c r="S23" s="129" t="s">
        <v>182</v>
      </c>
      <c r="T23" s="129" t="s">
        <v>183</v>
      </c>
    </row>
    <row r="24" spans="3:20" s="68" customFormat="1" ht="12" customHeight="1">
      <c r="C24" s="151" t="s">
        <v>177</v>
      </c>
      <c r="D24" s="112" t="str">
        <f>"1.3."&amp;N24</f>
        <v>1.3.3</v>
      </c>
      <c r="E24" s="134" t="s">
        <v>189</v>
      </c>
      <c r="F24" s="136" t="s">
        <v>165</v>
      </c>
      <c r="G24" s="136" t="s">
        <v>176</v>
      </c>
      <c r="H24" s="60">
        <f>SUM(I24:L24)</f>
        <v>2455.0770000000002</v>
      </c>
      <c r="I24" s="70">
        <v>0</v>
      </c>
      <c r="J24" s="70">
        <v>0</v>
      </c>
      <c r="K24" s="70">
        <v>2455.0770000000002</v>
      </c>
      <c r="L24" s="70">
        <v>0</v>
      </c>
      <c r="N24" s="129" t="s">
        <v>190</v>
      </c>
      <c r="O24" s="128" t="s">
        <v>189</v>
      </c>
      <c r="P24" s="128" t="s">
        <v>191</v>
      </c>
      <c r="Q24" s="128" t="s">
        <v>192</v>
      </c>
      <c r="R24" s="128" t="s">
        <v>39</v>
      </c>
      <c r="S24" s="129" t="s">
        <v>182</v>
      </c>
      <c r="T24" s="129" t="s">
        <v>183</v>
      </c>
    </row>
    <row r="25" spans="3:20" ht="12" customHeight="1">
      <c r="C25" s="61"/>
      <c r="D25" s="115"/>
      <c r="E25" s="118" t="s">
        <v>172</v>
      </c>
      <c r="F25" s="116"/>
      <c r="G25" s="116"/>
      <c r="H25" s="114"/>
      <c r="I25" s="114"/>
      <c r="J25" s="114"/>
      <c r="K25" s="114"/>
      <c r="L25" s="117"/>
      <c r="N25" s="127"/>
      <c r="O25" s="127"/>
      <c r="P25" s="127"/>
      <c r="Q25" s="127"/>
      <c r="R25" s="127"/>
      <c r="S25" s="127"/>
      <c r="T25" s="132" t="s">
        <v>193</v>
      </c>
    </row>
    <row r="26" spans="3:20" ht="12" customHeight="1">
      <c r="C26" s="61"/>
      <c r="D26" s="112" t="s">
        <v>194</v>
      </c>
      <c r="E26" s="122" t="s">
        <v>195</v>
      </c>
      <c r="F26" s="113" t="s">
        <v>165</v>
      </c>
      <c r="G26" s="71" t="s">
        <v>196</v>
      </c>
      <c r="H26" s="60">
        <f>SUM(I26:L26)</f>
        <v>1090790.7100000002</v>
      </c>
      <c r="I26" s="60">
        <f>SUM(I27:I38)</f>
        <v>1064831.9720000001</v>
      </c>
      <c r="J26" s="60">
        <f>SUM(J27:J38)</f>
        <v>0</v>
      </c>
      <c r="K26" s="60">
        <f>SUM(K27:K38)</f>
        <v>24771.715</v>
      </c>
      <c r="L26" s="60">
        <f>SUM(L27:L38)</f>
        <v>1187.0230000000001</v>
      </c>
      <c r="N26" s="127"/>
      <c r="O26" s="127"/>
      <c r="P26" s="127"/>
      <c r="Q26" s="127"/>
      <c r="R26" s="127"/>
      <c r="S26" s="127"/>
      <c r="T26" s="129" t="s">
        <v>166</v>
      </c>
    </row>
    <row r="27" spans="3:20" ht="12" hidden="1" customHeight="1">
      <c r="C27" s="61"/>
      <c r="D27" s="119"/>
      <c r="E27" s="150"/>
      <c r="F27" s="116"/>
      <c r="G27" s="116"/>
      <c r="H27" s="114"/>
      <c r="I27" s="114"/>
      <c r="J27" s="114"/>
      <c r="K27" s="114"/>
      <c r="L27" s="117"/>
      <c r="N27" s="129" t="s">
        <v>171</v>
      </c>
      <c r="O27" s="127"/>
      <c r="P27" s="127"/>
      <c r="Q27" s="127"/>
      <c r="R27" s="127"/>
      <c r="S27" s="127"/>
      <c r="T27" s="127"/>
    </row>
    <row r="28" spans="3:20" s="68" customFormat="1" ht="12" customHeight="1">
      <c r="C28" s="151" t="s">
        <v>177</v>
      </c>
      <c r="D28" s="112" t="str">
        <f t="shared" ref="D28:D37" si="0">"1.4."&amp;N28</f>
        <v>1.4.1</v>
      </c>
      <c r="E28" s="134" t="s">
        <v>197</v>
      </c>
      <c r="F28" s="136" t="s">
        <v>165</v>
      </c>
      <c r="G28" s="136" t="s">
        <v>196</v>
      </c>
      <c r="H28" s="60">
        <f t="shared" ref="H28:H37" si="1">SUM(I28:L28)</f>
        <v>1195.1279999999999</v>
      </c>
      <c r="I28" s="70">
        <v>0</v>
      </c>
      <c r="J28" s="70">
        <v>0</v>
      </c>
      <c r="K28" s="70">
        <v>1195.1279999999999</v>
      </c>
      <c r="L28" s="70">
        <v>0</v>
      </c>
      <c r="N28" s="129" t="s">
        <v>163</v>
      </c>
      <c r="O28" s="128" t="s">
        <v>197</v>
      </c>
      <c r="P28" s="128" t="s">
        <v>198</v>
      </c>
      <c r="Q28" s="128" t="s">
        <v>199</v>
      </c>
      <c r="R28" s="128" t="s">
        <v>200</v>
      </c>
      <c r="S28" s="129" t="s">
        <v>201</v>
      </c>
      <c r="T28" s="129" t="s">
        <v>202</v>
      </c>
    </row>
    <row r="29" spans="3:20" s="68" customFormat="1" ht="12" customHeight="1">
      <c r="C29" s="151" t="s">
        <v>177</v>
      </c>
      <c r="D29" s="112" t="str">
        <f t="shared" si="0"/>
        <v>1.4.2</v>
      </c>
      <c r="E29" s="134" t="s">
        <v>203</v>
      </c>
      <c r="F29" s="136" t="s">
        <v>165</v>
      </c>
      <c r="G29" s="136" t="s">
        <v>196</v>
      </c>
      <c r="H29" s="60">
        <f t="shared" si="1"/>
        <v>256707.55100000001</v>
      </c>
      <c r="I29" s="70">
        <v>253435.514</v>
      </c>
      <c r="J29" s="70">
        <v>0</v>
      </c>
      <c r="K29" s="70">
        <v>3272.0369999999998</v>
      </c>
      <c r="L29" s="70">
        <v>0</v>
      </c>
      <c r="N29" s="129" t="s">
        <v>185</v>
      </c>
      <c r="O29" s="128" t="s">
        <v>203</v>
      </c>
      <c r="P29" s="128" t="s">
        <v>204</v>
      </c>
      <c r="Q29" s="128" t="s">
        <v>205</v>
      </c>
      <c r="R29" s="128" t="s">
        <v>206</v>
      </c>
      <c r="S29" s="129" t="s">
        <v>201</v>
      </c>
      <c r="T29" s="129" t="s">
        <v>202</v>
      </c>
    </row>
    <row r="30" spans="3:20" s="68" customFormat="1" ht="12" customHeight="1">
      <c r="C30" s="151" t="s">
        <v>177</v>
      </c>
      <c r="D30" s="112" t="str">
        <f t="shared" si="0"/>
        <v>1.4.3</v>
      </c>
      <c r="E30" s="134" t="s">
        <v>207</v>
      </c>
      <c r="F30" s="136" t="s">
        <v>165</v>
      </c>
      <c r="G30" s="136" t="s">
        <v>196</v>
      </c>
      <c r="H30" s="60">
        <f t="shared" si="1"/>
        <v>2614.3319999999999</v>
      </c>
      <c r="I30" s="70">
        <v>0</v>
      </c>
      <c r="J30" s="70">
        <v>0</v>
      </c>
      <c r="K30" s="70">
        <v>2614.3319999999999</v>
      </c>
      <c r="L30" s="70">
        <v>0</v>
      </c>
      <c r="N30" s="129" t="s">
        <v>190</v>
      </c>
      <c r="O30" s="128" t="s">
        <v>207</v>
      </c>
      <c r="P30" s="128" t="s">
        <v>208</v>
      </c>
      <c r="Q30" s="128" t="s">
        <v>209</v>
      </c>
      <c r="R30" s="128" t="s">
        <v>210</v>
      </c>
      <c r="S30" s="129" t="s">
        <v>201</v>
      </c>
      <c r="T30" s="129" t="s">
        <v>202</v>
      </c>
    </row>
    <row r="31" spans="3:20" s="68" customFormat="1" ht="12" customHeight="1">
      <c r="C31" s="151" t="s">
        <v>177</v>
      </c>
      <c r="D31" s="112" t="str">
        <f t="shared" si="0"/>
        <v>1.4.4</v>
      </c>
      <c r="E31" s="134" t="s">
        <v>211</v>
      </c>
      <c r="F31" s="136" t="s">
        <v>165</v>
      </c>
      <c r="G31" s="136" t="s">
        <v>196</v>
      </c>
      <c r="H31" s="60">
        <f t="shared" si="1"/>
        <v>30209.808000000001</v>
      </c>
      <c r="I31" s="70">
        <v>30209.808000000001</v>
      </c>
      <c r="J31" s="70">
        <v>0</v>
      </c>
      <c r="K31" s="70">
        <v>0</v>
      </c>
      <c r="L31" s="70">
        <v>0</v>
      </c>
      <c r="N31" s="129" t="s">
        <v>212</v>
      </c>
      <c r="O31" s="128" t="s">
        <v>211</v>
      </c>
      <c r="P31" s="128" t="s">
        <v>213</v>
      </c>
      <c r="Q31" s="128" t="s">
        <v>214</v>
      </c>
      <c r="R31" s="128" t="s">
        <v>39</v>
      </c>
      <c r="S31" s="129" t="s">
        <v>201</v>
      </c>
      <c r="T31" s="129" t="s">
        <v>202</v>
      </c>
    </row>
    <row r="32" spans="3:20" s="68" customFormat="1" ht="12" customHeight="1">
      <c r="C32" s="151" t="s">
        <v>177</v>
      </c>
      <c r="D32" s="112" t="str">
        <f t="shared" si="0"/>
        <v>1.4.5</v>
      </c>
      <c r="E32" s="134" t="s">
        <v>215</v>
      </c>
      <c r="F32" s="136" t="s">
        <v>165</v>
      </c>
      <c r="G32" s="136" t="s">
        <v>196</v>
      </c>
      <c r="H32" s="60">
        <f t="shared" si="1"/>
        <v>51519.777999999998</v>
      </c>
      <c r="I32" s="70">
        <v>51519.777999999998</v>
      </c>
      <c r="J32" s="70">
        <v>0</v>
      </c>
      <c r="K32" s="70">
        <v>0</v>
      </c>
      <c r="L32" s="70">
        <v>0</v>
      </c>
      <c r="N32" s="129" t="s">
        <v>216</v>
      </c>
      <c r="O32" s="128" t="s">
        <v>215</v>
      </c>
      <c r="P32" s="128" t="s">
        <v>217</v>
      </c>
      <c r="Q32" s="128" t="s">
        <v>218</v>
      </c>
      <c r="R32" s="128" t="s">
        <v>181</v>
      </c>
      <c r="S32" s="129" t="s">
        <v>201</v>
      </c>
      <c r="T32" s="129" t="s">
        <v>202</v>
      </c>
    </row>
    <row r="33" spans="3:20" s="68" customFormat="1" ht="12" customHeight="1">
      <c r="C33" s="151" t="s">
        <v>177</v>
      </c>
      <c r="D33" s="112" t="str">
        <f t="shared" si="0"/>
        <v>1.4.6</v>
      </c>
      <c r="E33" s="134" t="s">
        <v>219</v>
      </c>
      <c r="F33" s="136" t="s">
        <v>165</v>
      </c>
      <c r="G33" s="136" t="s">
        <v>196</v>
      </c>
      <c r="H33" s="60">
        <f t="shared" si="1"/>
        <v>743169.01</v>
      </c>
      <c r="I33" s="70">
        <v>729666.87199999997</v>
      </c>
      <c r="J33" s="70">
        <v>0</v>
      </c>
      <c r="K33" s="70">
        <v>13430.26</v>
      </c>
      <c r="L33" s="70">
        <v>71.878</v>
      </c>
      <c r="N33" s="129" t="s">
        <v>220</v>
      </c>
      <c r="O33" s="128" t="s">
        <v>219</v>
      </c>
      <c r="P33" s="128" t="s">
        <v>221</v>
      </c>
      <c r="Q33" s="128" t="s">
        <v>222</v>
      </c>
      <c r="R33" s="128" t="s">
        <v>223</v>
      </c>
      <c r="S33" s="129" t="s">
        <v>201</v>
      </c>
      <c r="T33" s="129" t="s">
        <v>202</v>
      </c>
    </row>
    <row r="34" spans="3:20" s="68" customFormat="1" ht="12" customHeight="1">
      <c r="C34" s="151" t="s">
        <v>177</v>
      </c>
      <c r="D34" s="112" t="str">
        <f t="shared" si="0"/>
        <v>1.4.7</v>
      </c>
      <c r="E34" s="134" t="s">
        <v>224</v>
      </c>
      <c r="F34" s="136" t="s">
        <v>165</v>
      </c>
      <c r="G34" s="136" t="s">
        <v>196</v>
      </c>
      <c r="H34" s="60">
        <f t="shared" si="1"/>
        <v>4217.2020000000002</v>
      </c>
      <c r="I34" s="70">
        <v>0</v>
      </c>
      <c r="J34" s="70">
        <v>0</v>
      </c>
      <c r="K34" s="70">
        <v>4217.2020000000002</v>
      </c>
      <c r="L34" s="70">
        <v>0</v>
      </c>
      <c r="N34" s="129" t="s">
        <v>225</v>
      </c>
      <c r="O34" s="128" t="s">
        <v>224</v>
      </c>
      <c r="P34" s="128" t="s">
        <v>226</v>
      </c>
      <c r="Q34" s="128" t="s">
        <v>227</v>
      </c>
      <c r="R34" s="128" t="s">
        <v>39</v>
      </c>
      <c r="S34" s="129" t="s">
        <v>201</v>
      </c>
      <c r="T34" s="129" t="s">
        <v>202</v>
      </c>
    </row>
    <row r="35" spans="3:20" s="68" customFormat="1" ht="12" customHeight="1">
      <c r="C35" s="151" t="s">
        <v>177</v>
      </c>
      <c r="D35" s="112" t="str">
        <f t="shared" si="0"/>
        <v>1.4.8</v>
      </c>
      <c r="E35" s="134" t="s">
        <v>228</v>
      </c>
      <c r="F35" s="136" t="s">
        <v>165</v>
      </c>
      <c r="G35" s="136" t="s">
        <v>196</v>
      </c>
      <c r="H35" s="60">
        <f t="shared" si="1"/>
        <v>412.089</v>
      </c>
      <c r="I35" s="70">
        <v>0</v>
      </c>
      <c r="J35" s="70">
        <v>0</v>
      </c>
      <c r="K35" s="70">
        <v>0</v>
      </c>
      <c r="L35" s="70">
        <v>412.089</v>
      </c>
      <c r="N35" s="129" t="s">
        <v>229</v>
      </c>
      <c r="O35" s="128" t="s">
        <v>228</v>
      </c>
      <c r="P35" s="128" t="s">
        <v>230</v>
      </c>
      <c r="Q35" s="128" t="s">
        <v>231</v>
      </c>
      <c r="R35" s="128" t="s">
        <v>39</v>
      </c>
      <c r="S35" s="129" t="s">
        <v>201</v>
      </c>
      <c r="T35" s="129" t="s">
        <v>202</v>
      </c>
    </row>
    <row r="36" spans="3:20" s="68" customFormat="1" ht="12" customHeight="1">
      <c r="C36" s="151" t="s">
        <v>177</v>
      </c>
      <c r="D36" s="112" t="str">
        <f t="shared" si="0"/>
        <v>1.4.9</v>
      </c>
      <c r="E36" s="134" t="s">
        <v>232</v>
      </c>
      <c r="F36" s="136" t="s">
        <v>165</v>
      </c>
      <c r="G36" s="136" t="s">
        <v>196</v>
      </c>
      <c r="H36" s="60">
        <f t="shared" si="1"/>
        <v>42.756</v>
      </c>
      <c r="I36" s="70">
        <v>0</v>
      </c>
      <c r="J36" s="70">
        <v>0</v>
      </c>
      <c r="K36" s="70">
        <v>42.756</v>
      </c>
      <c r="L36" s="70">
        <v>0</v>
      </c>
      <c r="N36" s="129" t="s">
        <v>233</v>
      </c>
      <c r="O36" s="128" t="s">
        <v>232</v>
      </c>
      <c r="P36" s="128" t="s">
        <v>234</v>
      </c>
      <c r="Q36" s="128" t="s">
        <v>235</v>
      </c>
      <c r="R36" s="128" t="s">
        <v>236</v>
      </c>
      <c r="S36" s="129" t="s">
        <v>201</v>
      </c>
      <c r="T36" s="129" t="s">
        <v>202</v>
      </c>
    </row>
    <row r="37" spans="3:20" s="68" customFormat="1" ht="12" customHeight="1">
      <c r="C37" s="151" t="s">
        <v>177</v>
      </c>
      <c r="D37" s="112" t="str">
        <f t="shared" si="0"/>
        <v>1.4.10</v>
      </c>
      <c r="E37" s="134" t="s">
        <v>237</v>
      </c>
      <c r="F37" s="136" t="s">
        <v>165</v>
      </c>
      <c r="G37" s="136" t="s">
        <v>196</v>
      </c>
      <c r="H37" s="60">
        <f t="shared" si="1"/>
        <v>703.05600000000004</v>
      </c>
      <c r="I37" s="70">
        <v>0</v>
      </c>
      <c r="J37" s="70">
        <v>0</v>
      </c>
      <c r="K37" s="70">
        <v>0</v>
      </c>
      <c r="L37" s="70">
        <v>703.05600000000004</v>
      </c>
      <c r="N37" s="129" t="s">
        <v>238</v>
      </c>
      <c r="O37" s="128" t="s">
        <v>237</v>
      </c>
      <c r="P37" s="128" t="s">
        <v>239</v>
      </c>
      <c r="Q37" s="128" t="s">
        <v>240</v>
      </c>
      <c r="R37" s="128" t="s">
        <v>181</v>
      </c>
      <c r="S37" s="129" t="s">
        <v>201</v>
      </c>
      <c r="T37" s="129" t="s">
        <v>202</v>
      </c>
    </row>
    <row r="38" spans="3:20" ht="12" customHeight="1">
      <c r="C38" s="61"/>
      <c r="D38" s="115"/>
      <c r="E38" s="118" t="s">
        <v>172</v>
      </c>
      <c r="F38" s="116"/>
      <c r="G38" s="116"/>
      <c r="H38" s="114"/>
      <c r="I38" s="114"/>
      <c r="J38" s="114"/>
      <c r="K38" s="114"/>
      <c r="L38" s="117"/>
      <c r="N38" s="127"/>
      <c r="O38" s="127"/>
      <c r="P38" s="127"/>
      <c r="Q38" s="127"/>
      <c r="R38" s="127"/>
      <c r="S38" s="127"/>
      <c r="T38" s="132" t="s">
        <v>241</v>
      </c>
    </row>
    <row r="39" spans="3:20" ht="12" customHeight="1">
      <c r="C39" s="61"/>
      <c r="D39" s="72" t="s">
        <v>185</v>
      </c>
      <c r="E39" s="120" t="s">
        <v>242</v>
      </c>
      <c r="F39" s="121" t="s">
        <v>165</v>
      </c>
      <c r="G39" s="121" t="s">
        <v>243</v>
      </c>
      <c r="H39" s="60">
        <f t="shared" ref="H39:H51" si="2">SUM(I39:L39)</f>
        <v>12349580.048</v>
      </c>
      <c r="I39" s="60">
        <f>SUM(I41,I42,I43)</f>
        <v>0</v>
      </c>
      <c r="J39" s="60">
        <f>SUM(J40,J42,J43)</f>
        <v>0</v>
      </c>
      <c r="K39" s="60">
        <f>SUM(K40,K41,K43)</f>
        <v>11658981.659</v>
      </c>
      <c r="L39" s="60">
        <f>SUM(L40,L41,L42)</f>
        <v>690598.38899999997</v>
      </c>
      <c r="N39" s="127"/>
      <c r="O39" s="127"/>
      <c r="P39" s="127"/>
      <c r="Q39" s="127"/>
      <c r="R39" s="127"/>
      <c r="S39" s="127"/>
      <c r="T39" s="129" t="s">
        <v>166</v>
      </c>
    </row>
    <row r="40" spans="3:20" ht="12" customHeight="1">
      <c r="C40" s="61"/>
      <c r="D40" s="112" t="s">
        <v>244</v>
      </c>
      <c r="E40" s="122" t="s">
        <v>158</v>
      </c>
      <c r="F40" s="113" t="s">
        <v>165</v>
      </c>
      <c r="G40" s="71" t="s">
        <v>245</v>
      </c>
      <c r="H40" s="60">
        <f t="shared" si="2"/>
        <v>11658981.659</v>
      </c>
      <c r="I40" s="126"/>
      <c r="J40" s="70"/>
      <c r="K40" s="70">
        <v>11658981.659</v>
      </c>
      <c r="L40" s="70"/>
      <c r="N40" s="127"/>
      <c r="O40" s="127"/>
      <c r="P40" s="127"/>
      <c r="Q40" s="127"/>
      <c r="R40" s="127"/>
      <c r="S40" s="127"/>
      <c r="T40" s="129" t="s">
        <v>166</v>
      </c>
    </row>
    <row r="41" spans="3:20" ht="12" customHeight="1">
      <c r="C41" s="61"/>
      <c r="D41" s="112" t="s">
        <v>246</v>
      </c>
      <c r="E41" s="122" t="s">
        <v>159</v>
      </c>
      <c r="F41" s="113" t="s">
        <v>165</v>
      </c>
      <c r="G41" s="71" t="s">
        <v>247</v>
      </c>
      <c r="H41" s="60">
        <f t="shared" si="2"/>
        <v>0</v>
      </c>
      <c r="I41" s="70"/>
      <c r="J41" s="126"/>
      <c r="K41" s="70"/>
      <c r="L41" s="70"/>
      <c r="N41" s="127"/>
      <c r="O41" s="127"/>
      <c r="P41" s="127"/>
      <c r="Q41" s="127"/>
      <c r="R41" s="127"/>
      <c r="S41" s="127"/>
      <c r="T41" s="129" t="s">
        <v>166</v>
      </c>
    </row>
    <row r="42" spans="3:20" ht="12" customHeight="1">
      <c r="C42" s="61"/>
      <c r="D42" s="112" t="s">
        <v>248</v>
      </c>
      <c r="E42" s="122" t="s">
        <v>160</v>
      </c>
      <c r="F42" s="113" t="s">
        <v>165</v>
      </c>
      <c r="G42" s="71" t="s">
        <v>249</v>
      </c>
      <c r="H42" s="60">
        <f t="shared" si="2"/>
        <v>690598.38899999997</v>
      </c>
      <c r="I42" s="70"/>
      <c r="J42" s="70"/>
      <c r="K42" s="126"/>
      <c r="L42" s="70">
        <v>690598.38899999997</v>
      </c>
      <c r="N42" s="127"/>
      <c r="O42" s="127"/>
      <c r="P42" s="127"/>
      <c r="Q42" s="127"/>
      <c r="R42" s="127"/>
      <c r="S42" s="127"/>
      <c r="T42" s="129" t="s">
        <v>166</v>
      </c>
    </row>
    <row r="43" spans="3:20" ht="12" customHeight="1">
      <c r="C43" s="61"/>
      <c r="D43" s="112" t="s">
        <v>250</v>
      </c>
      <c r="E43" s="122" t="s">
        <v>251</v>
      </c>
      <c r="F43" s="113" t="s">
        <v>165</v>
      </c>
      <c r="G43" s="71" t="s">
        <v>252</v>
      </c>
      <c r="H43" s="60">
        <f t="shared" si="2"/>
        <v>0</v>
      </c>
      <c r="I43" s="70"/>
      <c r="J43" s="70"/>
      <c r="K43" s="70"/>
      <c r="L43" s="126"/>
      <c r="N43" s="127"/>
      <c r="O43" s="127"/>
      <c r="P43" s="127"/>
      <c r="Q43" s="127"/>
      <c r="R43" s="127"/>
      <c r="S43" s="127"/>
      <c r="T43" s="129" t="s">
        <v>166</v>
      </c>
    </row>
    <row r="44" spans="3:20" ht="12" customHeight="1">
      <c r="C44" s="61"/>
      <c r="D44" s="72" t="s">
        <v>190</v>
      </c>
      <c r="E44" s="120" t="s">
        <v>253</v>
      </c>
      <c r="F44" s="121" t="s">
        <v>165</v>
      </c>
      <c r="G44" s="121" t="s">
        <v>254</v>
      </c>
      <c r="H44" s="60">
        <f t="shared" si="2"/>
        <v>0</v>
      </c>
      <c r="I44" s="70"/>
      <c r="J44" s="70"/>
      <c r="K44" s="70"/>
      <c r="L44" s="70"/>
      <c r="N44" s="127"/>
      <c r="O44" s="127"/>
      <c r="P44" s="127"/>
      <c r="Q44" s="127"/>
      <c r="R44" s="127"/>
      <c r="S44" s="127"/>
      <c r="T44" s="129" t="s">
        <v>166</v>
      </c>
    </row>
    <row r="45" spans="3:20" ht="12" customHeight="1">
      <c r="C45" s="61"/>
      <c r="D45" s="72" t="s">
        <v>212</v>
      </c>
      <c r="E45" s="120" t="s">
        <v>255</v>
      </c>
      <c r="F45" s="121" t="s">
        <v>165</v>
      </c>
      <c r="G45" s="121" t="s">
        <v>256</v>
      </c>
      <c r="H45" s="60">
        <f t="shared" si="2"/>
        <v>1052300.193</v>
      </c>
      <c r="I45" s="60">
        <f>SUM(I46,I48,I51,I68)</f>
        <v>177.298</v>
      </c>
      <c r="J45" s="60">
        <f>SUM(J46,J48,J51,J68)</f>
        <v>0</v>
      </c>
      <c r="K45" s="60">
        <f>SUM(K46,K48,K51,K68)</f>
        <v>453442.87300000002</v>
      </c>
      <c r="L45" s="60">
        <f>SUM(L46,L48,L51,L68)</f>
        <v>598680.022</v>
      </c>
      <c r="N45" s="127"/>
      <c r="O45" s="127"/>
      <c r="P45" s="127"/>
      <c r="Q45" s="127"/>
      <c r="R45" s="127"/>
      <c r="S45" s="127"/>
      <c r="T45" s="129" t="s">
        <v>166</v>
      </c>
    </row>
    <row r="46" spans="3:20" ht="24" customHeight="1">
      <c r="C46" s="61"/>
      <c r="D46" s="112" t="s">
        <v>257</v>
      </c>
      <c r="E46" s="122" t="s">
        <v>258</v>
      </c>
      <c r="F46" s="113" t="s">
        <v>165</v>
      </c>
      <c r="G46" s="71" t="s">
        <v>259</v>
      </c>
      <c r="H46" s="60">
        <f t="shared" si="2"/>
        <v>173089.114</v>
      </c>
      <c r="I46" s="70">
        <v>0</v>
      </c>
      <c r="J46" s="70">
        <v>0</v>
      </c>
      <c r="K46" s="70">
        <v>134373.37100000001</v>
      </c>
      <c r="L46" s="70">
        <v>38715.743000000002</v>
      </c>
      <c r="N46" s="127"/>
      <c r="O46" s="127"/>
      <c r="P46" s="127"/>
      <c r="Q46" s="127"/>
      <c r="R46" s="127"/>
      <c r="S46" s="127"/>
      <c r="T46" s="129" t="s">
        <v>166</v>
      </c>
    </row>
    <row r="47" spans="3:20" ht="12" customHeight="1">
      <c r="C47" s="61"/>
      <c r="D47" s="112" t="s">
        <v>260</v>
      </c>
      <c r="E47" s="123" t="s">
        <v>261</v>
      </c>
      <c r="F47" s="113" t="s">
        <v>165</v>
      </c>
      <c r="G47" s="71" t="s">
        <v>262</v>
      </c>
      <c r="H47" s="60">
        <f t="shared" si="2"/>
        <v>0</v>
      </c>
      <c r="I47" s="70">
        <v>0</v>
      </c>
      <c r="J47" s="70">
        <v>0</v>
      </c>
      <c r="K47" s="70">
        <v>0</v>
      </c>
      <c r="L47" s="70">
        <v>0</v>
      </c>
      <c r="N47" s="127"/>
      <c r="O47" s="127"/>
      <c r="P47" s="127"/>
      <c r="Q47" s="127"/>
      <c r="R47" s="127"/>
      <c r="S47" s="127"/>
      <c r="T47" s="129" t="s">
        <v>166</v>
      </c>
    </row>
    <row r="48" spans="3:20" ht="12" customHeight="1">
      <c r="C48" s="61"/>
      <c r="D48" s="112" t="s">
        <v>263</v>
      </c>
      <c r="E48" s="122" t="s">
        <v>264</v>
      </c>
      <c r="F48" s="113" t="s">
        <v>165</v>
      </c>
      <c r="G48" s="71" t="s">
        <v>265</v>
      </c>
      <c r="H48" s="60">
        <f t="shared" si="2"/>
        <v>213902.109</v>
      </c>
      <c r="I48" s="70">
        <v>177.298</v>
      </c>
      <c r="J48" s="70">
        <v>0</v>
      </c>
      <c r="K48" s="70">
        <v>121405.448</v>
      </c>
      <c r="L48" s="70">
        <f>L49</f>
        <v>92319.363000000012</v>
      </c>
      <c r="N48" s="127"/>
      <c r="O48" s="127"/>
      <c r="P48" s="127"/>
      <c r="Q48" s="127"/>
      <c r="R48" s="127"/>
      <c r="S48" s="127"/>
      <c r="T48" s="129" t="s">
        <v>166</v>
      </c>
    </row>
    <row r="49" spans="3:20" ht="12" customHeight="1">
      <c r="C49" s="61"/>
      <c r="D49" s="112" t="s">
        <v>266</v>
      </c>
      <c r="E49" s="123" t="s">
        <v>267</v>
      </c>
      <c r="F49" s="113" t="s">
        <v>165</v>
      </c>
      <c r="G49" s="71" t="s">
        <v>268</v>
      </c>
      <c r="H49" s="60">
        <f t="shared" si="2"/>
        <v>213902.109</v>
      </c>
      <c r="I49" s="70">
        <v>177.298</v>
      </c>
      <c r="J49" s="70">
        <v>0</v>
      </c>
      <c r="K49" s="70">
        <v>121405.448</v>
      </c>
      <c r="L49" s="70">
        <f>92348.766-1.5-1.5-1.5-1.5-1.2-1.134-5.65-15.419</f>
        <v>92319.363000000012</v>
      </c>
      <c r="N49" s="127"/>
      <c r="O49" s="127"/>
      <c r="P49" s="127"/>
      <c r="Q49" s="127"/>
      <c r="R49" s="127"/>
      <c r="S49" s="127"/>
      <c r="T49" s="129" t="s">
        <v>166</v>
      </c>
    </row>
    <row r="50" spans="3:20" ht="12" customHeight="1">
      <c r="C50" s="61"/>
      <c r="D50" s="112" t="s">
        <v>269</v>
      </c>
      <c r="E50" s="124" t="s">
        <v>270</v>
      </c>
      <c r="F50" s="113" t="s">
        <v>165</v>
      </c>
      <c r="G50" s="71" t="s">
        <v>271</v>
      </c>
      <c r="H50" s="60">
        <f t="shared" si="2"/>
        <v>0</v>
      </c>
      <c r="I50" s="70">
        <v>0</v>
      </c>
      <c r="J50" s="70">
        <v>0</v>
      </c>
      <c r="K50" s="70">
        <v>0</v>
      </c>
      <c r="L50" s="70">
        <v>0</v>
      </c>
      <c r="N50" s="127"/>
      <c r="O50" s="127"/>
      <c r="P50" s="127"/>
      <c r="Q50" s="127"/>
      <c r="R50" s="127"/>
      <c r="S50" s="127"/>
      <c r="T50" s="129" t="s">
        <v>166</v>
      </c>
    </row>
    <row r="51" spans="3:20" ht="12" customHeight="1">
      <c r="C51" s="61"/>
      <c r="D51" s="112" t="s">
        <v>272</v>
      </c>
      <c r="E51" s="122" t="s">
        <v>273</v>
      </c>
      <c r="F51" s="113" t="s">
        <v>165</v>
      </c>
      <c r="G51" s="71" t="s">
        <v>274</v>
      </c>
      <c r="H51" s="60">
        <f t="shared" si="2"/>
        <v>175700.69699999999</v>
      </c>
      <c r="I51" s="60">
        <f>SUM(I52:I67)</f>
        <v>0</v>
      </c>
      <c r="J51" s="60">
        <f>SUM(J52:J67)</f>
        <v>0</v>
      </c>
      <c r="K51" s="60">
        <f>SUM(K52:K67)</f>
        <v>175700.69699999999</v>
      </c>
      <c r="L51" s="60">
        <f>SUM(L52:L67)</f>
        <v>0</v>
      </c>
      <c r="N51" s="127"/>
      <c r="O51" s="127"/>
      <c r="P51" s="127"/>
      <c r="Q51" s="127"/>
      <c r="R51" s="127"/>
      <c r="S51" s="127"/>
      <c r="T51" s="129" t="s">
        <v>166</v>
      </c>
    </row>
    <row r="52" spans="3:20" ht="12" hidden="1" customHeight="1">
      <c r="C52" s="61"/>
      <c r="D52" s="119"/>
      <c r="E52" s="150"/>
      <c r="F52" s="116"/>
      <c r="G52" s="116"/>
      <c r="H52" s="114"/>
      <c r="I52" s="114"/>
      <c r="J52" s="114"/>
      <c r="K52" s="114"/>
      <c r="L52" s="117"/>
      <c r="N52" s="129" t="s">
        <v>171</v>
      </c>
      <c r="O52" s="127"/>
      <c r="P52" s="127"/>
      <c r="Q52" s="127"/>
      <c r="R52" s="127"/>
      <c r="S52" s="127"/>
      <c r="T52" s="127"/>
    </row>
    <row r="53" spans="3:20" s="68" customFormat="1" ht="12" customHeight="1">
      <c r="C53" s="151" t="s">
        <v>177</v>
      </c>
      <c r="D53" s="112" t="str">
        <f t="shared" ref="D53:D66" si="3">"4.3."&amp;N53</f>
        <v>4.3.1</v>
      </c>
      <c r="E53" s="134" t="s">
        <v>197</v>
      </c>
      <c r="F53" s="136" t="s">
        <v>165</v>
      </c>
      <c r="G53" s="136" t="s">
        <v>274</v>
      </c>
      <c r="H53" s="60">
        <f t="shared" ref="H53:H66" si="4">SUM(I53:L53)</f>
        <v>4010.098</v>
      </c>
      <c r="I53" s="70">
        <v>0</v>
      </c>
      <c r="J53" s="70">
        <v>0</v>
      </c>
      <c r="K53" s="70">
        <v>4010.098</v>
      </c>
      <c r="L53" s="70">
        <v>0</v>
      </c>
      <c r="N53" s="129" t="s">
        <v>163</v>
      </c>
      <c r="O53" s="128" t="s">
        <v>197</v>
      </c>
      <c r="P53" s="128" t="s">
        <v>198</v>
      </c>
      <c r="Q53" s="128" t="s">
        <v>199</v>
      </c>
      <c r="R53" s="128" t="s">
        <v>200</v>
      </c>
      <c r="S53" s="129" t="s">
        <v>201</v>
      </c>
      <c r="T53" s="129" t="s">
        <v>275</v>
      </c>
    </row>
    <row r="54" spans="3:20" s="68" customFormat="1" ht="12" customHeight="1">
      <c r="C54" s="151" t="s">
        <v>177</v>
      </c>
      <c r="D54" s="112" t="str">
        <f t="shared" si="3"/>
        <v>4.3.2</v>
      </c>
      <c r="E54" s="134" t="s">
        <v>276</v>
      </c>
      <c r="F54" s="136" t="s">
        <v>165</v>
      </c>
      <c r="G54" s="136" t="s">
        <v>274</v>
      </c>
      <c r="H54" s="60">
        <f t="shared" si="4"/>
        <v>575.04200000000003</v>
      </c>
      <c r="I54" s="70">
        <v>0</v>
      </c>
      <c r="J54" s="70">
        <v>0</v>
      </c>
      <c r="K54" s="70">
        <v>575.04200000000003</v>
      </c>
      <c r="L54" s="70">
        <v>0</v>
      </c>
      <c r="N54" s="129" t="s">
        <v>185</v>
      </c>
      <c r="O54" s="128" t="s">
        <v>276</v>
      </c>
      <c r="P54" s="128" t="s">
        <v>277</v>
      </c>
      <c r="Q54" s="128" t="s">
        <v>278</v>
      </c>
      <c r="R54" s="128" t="s">
        <v>181</v>
      </c>
      <c r="S54" s="129" t="s">
        <v>201</v>
      </c>
      <c r="T54" s="129" t="s">
        <v>275</v>
      </c>
    </row>
    <row r="55" spans="3:20" s="68" customFormat="1" ht="12" customHeight="1">
      <c r="C55" s="151" t="s">
        <v>177</v>
      </c>
      <c r="D55" s="112" t="str">
        <f t="shared" si="3"/>
        <v>4.3.3</v>
      </c>
      <c r="E55" s="134" t="s">
        <v>279</v>
      </c>
      <c r="F55" s="136" t="s">
        <v>165</v>
      </c>
      <c r="G55" s="136" t="s">
        <v>274</v>
      </c>
      <c r="H55" s="60">
        <f t="shared" si="4"/>
        <v>12038.886</v>
      </c>
      <c r="I55" s="70">
        <v>0</v>
      </c>
      <c r="J55" s="70">
        <v>0</v>
      </c>
      <c r="K55" s="70">
        <v>12038.886</v>
      </c>
      <c r="L55" s="70">
        <v>0</v>
      </c>
      <c r="N55" s="129" t="s">
        <v>190</v>
      </c>
      <c r="O55" s="128" t="s">
        <v>279</v>
      </c>
      <c r="P55" s="128" t="s">
        <v>280</v>
      </c>
      <c r="Q55" s="128" t="s">
        <v>281</v>
      </c>
      <c r="R55" s="128" t="s">
        <v>282</v>
      </c>
      <c r="S55" s="129" t="s">
        <v>201</v>
      </c>
      <c r="T55" s="129" t="s">
        <v>275</v>
      </c>
    </row>
    <row r="56" spans="3:20" s="68" customFormat="1" ht="12" customHeight="1">
      <c r="C56" s="151" t="s">
        <v>177</v>
      </c>
      <c r="D56" s="112" t="str">
        <f t="shared" si="3"/>
        <v>4.3.4</v>
      </c>
      <c r="E56" s="134" t="s">
        <v>237</v>
      </c>
      <c r="F56" s="136" t="s">
        <v>165</v>
      </c>
      <c r="G56" s="136" t="s">
        <v>274</v>
      </c>
      <c r="H56" s="60">
        <f t="shared" si="4"/>
        <v>7258.4679999999998</v>
      </c>
      <c r="I56" s="70">
        <v>0</v>
      </c>
      <c r="J56" s="70">
        <v>0</v>
      </c>
      <c r="K56" s="70">
        <v>7258.4679999999998</v>
      </c>
      <c r="L56" s="70">
        <v>0</v>
      </c>
      <c r="N56" s="129" t="s">
        <v>212</v>
      </c>
      <c r="O56" s="128" t="s">
        <v>237</v>
      </c>
      <c r="P56" s="128" t="s">
        <v>239</v>
      </c>
      <c r="Q56" s="128" t="s">
        <v>240</v>
      </c>
      <c r="R56" s="128" t="s">
        <v>181</v>
      </c>
      <c r="S56" s="129" t="s">
        <v>201</v>
      </c>
      <c r="T56" s="129" t="s">
        <v>275</v>
      </c>
    </row>
    <row r="57" spans="3:20" s="68" customFormat="1" ht="12" customHeight="1">
      <c r="C57" s="151" t="s">
        <v>177</v>
      </c>
      <c r="D57" s="112" t="str">
        <f t="shared" si="3"/>
        <v>4.3.5</v>
      </c>
      <c r="E57" s="134" t="s">
        <v>211</v>
      </c>
      <c r="F57" s="136" t="s">
        <v>165</v>
      </c>
      <c r="G57" s="136" t="s">
        <v>274</v>
      </c>
      <c r="H57" s="60">
        <f t="shared" si="4"/>
        <v>328.22</v>
      </c>
      <c r="I57" s="70">
        <v>0</v>
      </c>
      <c r="J57" s="70">
        <v>0</v>
      </c>
      <c r="K57" s="70">
        <v>328.22</v>
      </c>
      <c r="L57" s="70">
        <v>0</v>
      </c>
      <c r="N57" s="129" t="s">
        <v>216</v>
      </c>
      <c r="O57" s="128" t="s">
        <v>211</v>
      </c>
      <c r="P57" s="128" t="s">
        <v>213</v>
      </c>
      <c r="Q57" s="128" t="s">
        <v>214</v>
      </c>
      <c r="R57" s="128" t="s">
        <v>39</v>
      </c>
      <c r="S57" s="129" t="s">
        <v>201</v>
      </c>
      <c r="T57" s="129" t="s">
        <v>275</v>
      </c>
    </row>
    <row r="58" spans="3:20" s="68" customFormat="1" ht="12" customHeight="1">
      <c r="C58" s="151" t="s">
        <v>177</v>
      </c>
      <c r="D58" s="112" t="str">
        <f t="shared" si="3"/>
        <v>4.3.6</v>
      </c>
      <c r="E58" s="134" t="s">
        <v>283</v>
      </c>
      <c r="F58" s="136" t="s">
        <v>165</v>
      </c>
      <c r="G58" s="136" t="s">
        <v>274</v>
      </c>
      <c r="H58" s="60">
        <f t="shared" si="4"/>
        <v>37831.012000000002</v>
      </c>
      <c r="I58" s="70">
        <v>0</v>
      </c>
      <c r="J58" s="70">
        <v>0</v>
      </c>
      <c r="K58" s="70">
        <v>37831.012000000002</v>
      </c>
      <c r="L58" s="70">
        <v>0</v>
      </c>
      <c r="N58" s="129" t="s">
        <v>220</v>
      </c>
      <c r="O58" s="128" t="s">
        <v>283</v>
      </c>
      <c r="P58" s="128" t="s">
        <v>284</v>
      </c>
      <c r="Q58" s="128" t="s">
        <v>285</v>
      </c>
      <c r="R58" s="128" t="s">
        <v>39</v>
      </c>
      <c r="S58" s="129" t="s">
        <v>201</v>
      </c>
      <c r="T58" s="129" t="s">
        <v>275</v>
      </c>
    </row>
    <row r="59" spans="3:20" s="68" customFormat="1" ht="12" customHeight="1">
      <c r="C59" s="151" t="s">
        <v>177</v>
      </c>
      <c r="D59" s="112" t="str">
        <f t="shared" si="3"/>
        <v>4.3.7</v>
      </c>
      <c r="E59" s="134" t="s">
        <v>224</v>
      </c>
      <c r="F59" s="136" t="s">
        <v>165</v>
      </c>
      <c r="G59" s="136" t="s">
        <v>274</v>
      </c>
      <c r="H59" s="60">
        <f t="shared" si="4"/>
        <v>29267.645</v>
      </c>
      <c r="I59" s="70">
        <v>0</v>
      </c>
      <c r="J59" s="70">
        <v>0</v>
      </c>
      <c r="K59" s="70">
        <v>29267.645</v>
      </c>
      <c r="L59" s="70">
        <v>0</v>
      </c>
      <c r="N59" s="129" t="s">
        <v>225</v>
      </c>
      <c r="O59" s="128" t="s">
        <v>224</v>
      </c>
      <c r="P59" s="128" t="s">
        <v>226</v>
      </c>
      <c r="Q59" s="128" t="s">
        <v>227</v>
      </c>
      <c r="R59" s="128" t="s">
        <v>39</v>
      </c>
      <c r="S59" s="129" t="s">
        <v>201</v>
      </c>
      <c r="T59" s="129" t="s">
        <v>275</v>
      </c>
    </row>
    <row r="60" spans="3:20" s="68" customFormat="1" ht="12" customHeight="1">
      <c r="C60" s="151" t="s">
        <v>177</v>
      </c>
      <c r="D60" s="112" t="str">
        <f t="shared" si="3"/>
        <v>4.3.8</v>
      </c>
      <c r="E60" s="134" t="s">
        <v>215</v>
      </c>
      <c r="F60" s="136" t="s">
        <v>165</v>
      </c>
      <c r="G60" s="136" t="s">
        <v>274</v>
      </c>
      <c r="H60" s="60">
        <f t="shared" si="4"/>
        <v>33753.404999999999</v>
      </c>
      <c r="I60" s="70">
        <v>0</v>
      </c>
      <c r="J60" s="70">
        <v>0</v>
      </c>
      <c r="K60" s="70">
        <v>33753.404999999999</v>
      </c>
      <c r="L60" s="70">
        <v>0</v>
      </c>
      <c r="N60" s="129" t="s">
        <v>229</v>
      </c>
      <c r="O60" s="128" t="s">
        <v>215</v>
      </c>
      <c r="P60" s="128" t="s">
        <v>217</v>
      </c>
      <c r="Q60" s="128" t="s">
        <v>218</v>
      </c>
      <c r="R60" s="128" t="s">
        <v>181</v>
      </c>
      <c r="S60" s="129" t="s">
        <v>201</v>
      </c>
      <c r="T60" s="129" t="s">
        <v>275</v>
      </c>
    </row>
    <row r="61" spans="3:20" s="68" customFormat="1" ht="12" customHeight="1">
      <c r="C61" s="151" t="s">
        <v>177</v>
      </c>
      <c r="D61" s="112" t="str">
        <f t="shared" si="3"/>
        <v>4.3.9</v>
      </c>
      <c r="E61" s="134" t="s">
        <v>228</v>
      </c>
      <c r="F61" s="136" t="s">
        <v>165</v>
      </c>
      <c r="G61" s="136" t="s">
        <v>274</v>
      </c>
      <c r="H61" s="60">
        <f t="shared" si="4"/>
        <v>25760.898000000001</v>
      </c>
      <c r="I61" s="70">
        <v>0</v>
      </c>
      <c r="J61" s="70">
        <v>0</v>
      </c>
      <c r="K61" s="70">
        <v>25760.898000000001</v>
      </c>
      <c r="L61" s="70">
        <v>0</v>
      </c>
      <c r="N61" s="129" t="s">
        <v>233</v>
      </c>
      <c r="O61" s="128" t="s">
        <v>228</v>
      </c>
      <c r="P61" s="128" t="s">
        <v>230</v>
      </c>
      <c r="Q61" s="128" t="s">
        <v>231</v>
      </c>
      <c r="R61" s="128" t="s">
        <v>39</v>
      </c>
      <c r="S61" s="129" t="s">
        <v>201</v>
      </c>
      <c r="T61" s="129" t="s">
        <v>275</v>
      </c>
    </row>
    <row r="62" spans="3:20" s="68" customFormat="1" ht="12" customHeight="1">
      <c r="C62" s="151" t="s">
        <v>177</v>
      </c>
      <c r="D62" s="112" t="str">
        <f t="shared" si="3"/>
        <v>4.3.10</v>
      </c>
      <c r="E62" s="134" t="s">
        <v>207</v>
      </c>
      <c r="F62" s="136" t="s">
        <v>165</v>
      </c>
      <c r="G62" s="136" t="s">
        <v>274</v>
      </c>
      <c r="H62" s="60">
        <f t="shared" si="4"/>
        <v>1.6879999999999999</v>
      </c>
      <c r="I62" s="70">
        <v>0</v>
      </c>
      <c r="J62" s="70">
        <v>0</v>
      </c>
      <c r="K62" s="70">
        <v>1.6879999999999999</v>
      </c>
      <c r="L62" s="70">
        <v>0</v>
      </c>
      <c r="N62" s="129" t="s">
        <v>238</v>
      </c>
      <c r="O62" s="128" t="s">
        <v>207</v>
      </c>
      <c r="P62" s="128" t="s">
        <v>208</v>
      </c>
      <c r="Q62" s="128" t="s">
        <v>209</v>
      </c>
      <c r="R62" s="128" t="s">
        <v>210</v>
      </c>
      <c r="S62" s="129" t="s">
        <v>201</v>
      </c>
      <c r="T62" s="129" t="s">
        <v>275</v>
      </c>
    </row>
    <row r="63" spans="3:20" s="68" customFormat="1" ht="12" customHeight="1">
      <c r="C63" s="151" t="s">
        <v>177</v>
      </c>
      <c r="D63" s="112" t="str">
        <f t="shared" si="3"/>
        <v>4.3.11</v>
      </c>
      <c r="E63" s="134" t="s">
        <v>286</v>
      </c>
      <c r="F63" s="136" t="s">
        <v>165</v>
      </c>
      <c r="G63" s="136" t="s">
        <v>274</v>
      </c>
      <c r="H63" s="60">
        <f t="shared" si="4"/>
        <v>9179.2729999999992</v>
      </c>
      <c r="I63" s="70">
        <v>0</v>
      </c>
      <c r="J63" s="70">
        <v>0</v>
      </c>
      <c r="K63" s="70">
        <v>9179.2729999999992</v>
      </c>
      <c r="L63" s="70">
        <v>0</v>
      </c>
      <c r="N63" s="129" t="s">
        <v>287</v>
      </c>
      <c r="O63" s="128" t="s">
        <v>286</v>
      </c>
      <c r="P63" s="128" t="s">
        <v>288</v>
      </c>
      <c r="Q63" s="128" t="s">
        <v>289</v>
      </c>
      <c r="R63" s="128" t="s">
        <v>188</v>
      </c>
      <c r="S63" s="129" t="s">
        <v>201</v>
      </c>
      <c r="T63" s="129" t="s">
        <v>275</v>
      </c>
    </row>
    <row r="64" spans="3:20" s="68" customFormat="1" ht="12" customHeight="1">
      <c r="C64" s="151" t="s">
        <v>177</v>
      </c>
      <c r="D64" s="112" t="str">
        <f t="shared" si="3"/>
        <v>4.3.12</v>
      </c>
      <c r="E64" s="134" t="s">
        <v>232</v>
      </c>
      <c r="F64" s="136" t="s">
        <v>165</v>
      </c>
      <c r="G64" s="136" t="s">
        <v>274</v>
      </c>
      <c r="H64" s="60">
        <f t="shared" si="4"/>
        <v>819.01099999999997</v>
      </c>
      <c r="I64" s="70">
        <v>0</v>
      </c>
      <c r="J64" s="70">
        <v>0</v>
      </c>
      <c r="K64" s="70">
        <v>819.01099999999997</v>
      </c>
      <c r="L64" s="70">
        <v>0</v>
      </c>
      <c r="N64" s="129" t="s">
        <v>290</v>
      </c>
      <c r="O64" s="128" t="s">
        <v>232</v>
      </c>
      <c r="P64" s="128" t="s">
        <v>234</v>
      </c>
      <c r="Q64" s="128" t="s">
        <v>235</v>
      </c>
      <c r="R64" s="128" t="s">
        <v>236</v>
      </c>
      <c r="S64" s="129" t="s">
        <v>201</v>
      </c>
      <c r="T64" s="129" t="s">
        <v>275</v>
      </c>
    </row>
    <row r="65" spans="3:20" s="68" customFormat="1" ht="12" customHeight="1">
      <c r="C65" s="151" t="s">
        <v>177</v>
      </c>
      <c r="D65" s="112" t="str">
        <f t="shared" si="3"/>
        <v>4.3.13</v>
      </c>
      <c r="E65" s="134" t="s">
        <v>203</v>
      </c>
      <c r="F65" s="136" t="s">
        <v>165</v>
      </c>
      <c r="G65" s="136" t="s">
        <v>274</v>
      </c>
      <c r="H65" s="60">
        <f t="shared" si="4"/>
        <v>6131.7790000000005</v>
      </c>
      <c r="I65" s="70">
        <v>0</v>
      </c>
      <c r="J65" s="70">
        <v>0</v>
      </c>
      <c r="K65" s="70">
        <v>6131.7790000000005</v>
      </c>
      <c r="L65" s="70">
        <v>0</v>
      </c>
      <c r="N65" s="129" t="s">
        <v>291</v>
      </c>
      <c r="O65" s="128" t="s">
        <v>203</v>
      </c>
      <c r="P65" s="128" t="s">
        <v>204</v>
      </c>
      <c r="Q65" s="128" t="s">
        <v>205</v>
      </c>
      <c r="R65" s="128" t="s">
        <v>206</v>
      </c>
      <c r="S65" s="129" t="s">
        <v>201</v>
      </c>
      <c r="T65" s="129" t="s">
        <v>275</v>
      </c>
    </row>
    <row r="66" spans="3:20" s="68" customFormat="1" ht="12" customHeight="1">
      <c r="C66" s="151" t="s">
        <v>177</v>
      </c>
      <c r="D66" s="112" t="str">
        <f t="shared" si="3"/>
        <v>4.3.14</v>
      </c>
      <c r="E66" s="134" t="s">
        <v>292</v>
      </c>
      <c r="F66" s="136" t="s">
        <v>165</v>
      </c>
      <c r="G66" s="136" t="s">
        <v>274</v>
      </c>
      <c r="H66" s="60">
        <f t="shared" si="4"/>
        <v>8745.2720000000008</v>
      </c>
      <c r="I66" s="70">
        <v>0</v>
      </c>
      <c r="J66" s="70">
        <v>0</v>
      </c>
      <c r="K66" s="70">
        <v>8745.2720000000008</v>
      </c>
      <c r="L66" s="70">
        <v>0</v>
      </c>
      <c r="N66" s="129" t="s">
        <v>293</v>
      </c>
      <c r="O66" s="128" t="s">
        <v>292</v>
      </c>
      <c r="P66" s="128" t="s">
        <v>294</v>
      </c>
      <c r="Q66" s="128" t="s">
        <v>295</v>
      </c>
      <c r="R66" s="128" t="s">
        <v>39</v>
      </c>
      <c r="S66" s="129" t="s">
        <v>201</v>
      </c>
      <c r="T66" s="129" t="s">
        <v>275</v>
      </c>
    </row>
    <row r="67" spans="3:20" ht="12" customHeight="1">
      <c r="C67" s="61"/>
      <c r="D67" s="115"/>
      <c r="E67" s="118" t="s">
        <v>172</v>
      </c>
      <c r="F67" s="116"/>
      <c r="G67" s="116"/>
      <c r="H67" s="114"/>
      <c r="I67" s="114"/>
      <c r="J67" s="114"/>
      <c r="K67" s="114"/>
      <c r="L67" s="117"/>
      <c r="N67" s="127"/>
      <c r="O67" s="127"/>
      <c r="P67" s="127"/>
      <c r="Q67" s="127"/>
      <c r="R67" s="127"/>
      <c r="S67" s="127"/>
      <c r="T67" s="132" t="s">
        <v>296</v>
      </c>
    </row>
    <row r="68" spans="3:20" ht="12" customHeight="1">
      <c r="C68" s="61"/>
      <c r="D68" s="112" t="s">
        <v>297</v>
      </c>
      <c r="E68" s="122" t="s">
        <v>298</v>
      </c>
      <c r="F68" s="113" t="s">
        <v>165</v>
      </c>
      <c r="G68" s="71" t="s">
        <v>299</v>
      </c>
      <c r="H68" s="60">
        <f t="shared" ref="H68:H76" si="5">SUM(I68:L68)</f>
        <v>489608.27300000004</v>
      </c>
      <c r="I68" s="70">
        <v>0</v>
      </c>
      <c r="J68" s="70">
        <v>0</v>
      </c>
      <c r="K68" s="70">
        <v>21963.357</v>
      </c>
      <c r="L68" s="70">
        <v>467644.91600000003</v>
      </c>
      <c r="N68" s="127"/>
      <c r="O68" s="127"/>
      <c r="P68" s="127"/>
      <c r="Q68" s="127"/>
      <c r="R68" s="127"/>
      <c r="S68" s="127"/>
      <c r="T68" s="129" t="s">
        <v>166</v>
      </c>
    </row>
    <row r="69" spans="3:20" ht="12" customHeight="1">
      <c r="C69" s="61"/>
      <c r="D69" s="72" t="s">
        <v>216</v>
      </c>
      <c r="E69" s="120" t="s">
        <v>300</v>
      </c>
      <c r="F69" s="121" t="s">
        <v>165</v>
      </c>
      <c r="G69" s="121" t="s">
        <v>301</v>
      </c>
      <c r="H69" s="60">
        <f t="shared" si="5"/>
        <v>1856470.051</v>
      </c>
      <c r="I69" s="70">
        <v>1158918.3219999999</v>
      </c>
      <c r="J69" s="70">
        <v>0</v>
      </c>
      <c r="K69" s="70">
        <v>697551.72900000005</v>
      </c>
      <c r="L69" s="70">
        <v>0</v>
      </c>
      <c r="N69" s="127"/>
      <c r="O69" s="127"/>
      <c r="P69" s="127"/>
      <c r="Q69" s="127"/>
      <c r="R69" s="127"/>
      <c r="S69" s="127"/>
      <c r="T69" s="129" t="s">
        <v>166</v>
      </c>
    </row>
    <row r="70" spans="3:20" ht="12" customHeight="1">
      <c r="C70" s="61"/>
      <c r="D70" s="72" t="s">
        <v>220</v>
      </c>
      <c r="E70" s="120" t="s">
        <v>302</v>
      </c>
      <c r="F70" s="121" t="s">
        <v>165</v>
      </c>
      <c r="G70" s="121" t="s">
        <v>303</v>
      </c>
      <c r="H70" s="60">
        <f t="shared" si="5"/>
        <v>2084.8739999999998</v>
      </c>
      <c r="I70" s="70">
        <v>2084.8739999999998</v>
      </c>
      <c r="J70" s="70">
        <v>0</v>
      </c>
      <c r="K70" s="70">
        <v>0</v>
      </c>
      <c r="L70" s="70">
        <v>0</v>
      </c>
      <c r="N70" s="127"/>
      <c r="O70" s="127"/>
      <c r="P70" s="127"/>
      <c r="Q70" s="127"/>
      <c r="R70" s="127"/>
      <c r="S70" s="127"/>
      <c r="T70" s="129" t="s">
        <v>166</v>
      </c>
    </row>
    <row r="71" spans="3:20" ht="12" customHeight="1">
      <c r="C71" s="61"/>
      <c r="D71" s="72" t="s">
        <v>225</v>
      </c>
      <c r="E71" s="120" t="s">
        <v>304</v>
      </c>
      <c r="F71" s="121" t="s">
        <v>165</v>
      </c>
      <c r="G71" s="121" t="s">
        <v>305</v>
      </c>
      <c r="H71" s="60">
        <f t="shared" si="5"/>
        <v>0</v>
      </c>
      <c r="I71" s="70">
        <v>0</v>
      </c>
      <c r="J71" s="70">
        <v>0</v>
      </c>
      <c r="K71" s="70">
        <v>0</v>
      </c>
      <c r="L71" s="70">
        <v>0</v>
      </c>
      <c r="N71" s="127"/>
      <c r="O71" s="127"/>
      <c r="P71" s="127"/>
      <c r="Q71" s="127"/>
      <c r="R71" s="127"/>
      <c r="S71" s="127"/>
      <c r="T71" s="129" t="s">
        <v>166</v>
      </c>
    </row>
    <row r="72" spans="3:20" ht="12" customHeight="1">
      <c r="C72" s="61"/>
      <c r="D72" s="72" t="s">
        <v>229</v>
      </c>
      <c r="E72" s="120" t="s">
        <v>306</v>
      </c>
      <c r="F72" s="121" t="s">
        <v>165</v>
      </c>
      <c r="G72" s="121" t="s">
        <v>307</v>
      </c>
      <c r="H72" s="60">
        <f t="shared" si="5"/>
        <v>136497.35999999999</v>
      </c>
      <c r="I72" s="70">
        <v>0</v>
      </c>
      <c r="J72" s="70">
        <v>0</v>
      </c>
      <c r="K72" s="70">
        <v>43391.97</v>
      </c>
      <c r="L72" s="70">
        <v>93105.39</v>
      </c>
      <c r="N72" s="127"/>
      <c r="O72" s="127"/>
      <c r="P72" s="127"/>
      <c r="Q72" s="127"/>
      <c r="R72" s="127"/>
      <c r="S72" s="127"/>
      <c r="T72" s="129" t="s">
        <v>166</v>
      </c>
    </row>
    <row r="73" spans="3:20" ht="12" customHeight="1">
      <c r="C73" s="61"/>
      <c r="D73" s="112" t="s">
        <v>308</v>
      </c>
      <c r="E73" s="122" t="s">
        <v>309</v>
      </c>
      <c r="F73" s="113" t="s">
        <v>165</v>
      </c>
      <c r="G73" s="71" t="s">
        <v>310</v>
      </c>
      <c r="H73" s="60">
        <f t="shared" si="5"/>
        <v>0</v>
      </c>
      <c r="I73" s="70">
        <v>0</v>
      </c>
      <c r="J73" s="70">
        <v>0</v>
      </c>
      <c r="K73" s="70">
        <v>0</v>
      </c>
      <c r="L73" s="70">
        <v>0</v>
      </c>
      <c r="N73" s="127"/>
      <c r="O73" s="127"/>
      <c r="P73" s="127"/>
      <c r="Q73" s="127"/>
      <c r="R73" s="127"/>
      <c r="S73" s="127"/>
      <c r="T73" s="129" t="s">
        <v>166</v>
      </c>
    </row>
    <row r="74" spans="3:20" ht="12" customHeight="1">
      <c r="C74" s="61"/>
      <c r="D74" s="72" t="s">
        <v>233</v>
      </c>
      <c r="E74" s="120" t="s">
        <v>311</v>
      </c>
      <c r="F74" s="121" t="s">
        <v>165</v>
      </c>
      <c r="G74" s="121" t="s">
        <v>312</v>
      </c>
      <c r="H74" s="60">
        <f t="shared" si="5"/>
        <v>136497.35999999999</v>
      </c>
      <c r="I74" s="70">
        <v>0</v>
      </c>
      <c r="J74" s="70">
        <v>0</v>
      </c>
      <c r="K74" s="70">
        <f>K72</f>
        <v>43391.97</v>
      </c>
      <c r="L74" s="70">
        <f>L72</f>
        <v>93105.39</v>
      </c>
      <c r="N74" s="127"/>
      <c r="O74" s="127"/>
      <c r="P74" s="127"/>
      <c r="Q74" s="127"/>
      <c r="R74" s="127"/>
      <c r="S74" s="127"/>
      <c r="T74" s="129" t="s">
        <v>166</v>
      </c>
    </row>
    <row r="75" spans="3:20" ht="24" customHeight="1">
      <c r="C75" s="61"/>
      <c r="D75" s="72" t="s">
        <v>238</v>
      </c>
      <c r="E75" s="120" t="s">
        <v>313</v>
      </c>
      <c r="F75" s="121" t="s">
        <v>165</v>
      </c>
      <c r="G75" s="121" t="s">
        <v>314</v>
      </c>
      <c r="H75" s="60">
        <f t="shared" si="5"/>
        <v>0</v>
      </c>
      <c r="I75" s="60">
        <f>I72-I74</f>
        <v>0</v>
      </c>
      <c r="J75" s="60">
        <f>J72-J74</f>
        <v>0</v>
      </c>
      <c r="K75" s="60">
        <f>K72-K74</f>
        <v>0</v>
      </c>
      <c r="L75" s="60">
        <f>L72-L74</f>
        <v>0</v>
      </c>
      <c r="N75" s="127"/>
      <c r="O75" s="127"/>
      <c r="P75" s="127"/>
      <c r="Q75" s="127"/>
      <c r="R75" s="127"/>
      <c r="S75" s="127"/>
      <c r="T75" s="129" t="s">
        <v>166</v>
      </c>
    </row>
    <row r="76" spans="3:20" ht="12" customHeight="1">
      <c r="C76" s="61"/>
      <c r="D76" s="72" t="s">
        <v>287</v>
      </c>
      <c r="E76" s="120" t="s">
        <v>315</v>
      </c>
      <c r="F76" s="121" t="s">
        <v>165</v>
      </c>
      <c r="G76" s="121" t="s">
        <v>316</v>
      </c>
      <c r="H76" s="60">
        <f t="shared" si="5"/>
        <v>10493100</v>
      </c>
      <c r="I76" s="60">
        <f>SUM(I15,I39,I44)-SUM(I45,I69:I72)</f>
        <v>0</v>
      </c>
      <c r="J76" s="60">
        <f>SUM(J15,J39,J44)-SUM(J45,J69:J72)</f>
        <v>0</v>
      </c>
      <c r="K76" s="60">
        <f>SUM(K15,K39,K44)-SUM(K45,K69:K72)</f>
        <v>10493100</v>
      </c>
      <c r="L76" s="60">
        <f>SUM(L15,L39,L44)-SUM(L45,L69:L72)</f>
        <v>0</v>
      </c>
      <c r="N76" s="127"/>
      <c r="O76" s="127"/>
      <c r="P76" s="127"/>
      <c r="Q76" s="127"/>
      <c r="R76" s="127"/>
      <c r="S76" s="127"/>
      <c r="T76" s="129" t="s">
        <v>166</v>
      </c>
    </row>
    <row r="77" spans="3:20" ht="18" customHeight="1">
      <c r="C77" s="61"/>
      <c r="D77" s="181" t="s">
        <v>317</v>
      </c>
      <c r="E77" s="182"/>
      <c r="F77" s="182"/>
      <c r="G77" s="144"/>
      <c r="H77" s="145"/>
      <c r="I77" s="145"/>
      <c r="J77" s="145"/>
      <c r="K77" s="145"/>
      <c r="L77" s="146"/>
      <c r="N77" s="127"/>
      <c r="O77" s="127"/>
      <c r="P77" s="127"/>
      <c r="Q77" s="127"/>
      <c r="R77" s="127"/>
      <c r="S77" s="127"/>
      <c r="T77" s="127"/>
    </row>
    <row r="78" spans="3:20" ht="12" customHeight="1">
      <c r="C78" s="61"/>
      <c r="D78" s="72" t="s">
        <v>290</v>
      </c>
      <c r="E78" s="120" t="s">
        <v>164</v>
      </c>
      <c r="F78" s="121" t="s">
        <v>318</v>
      </c>
      <c r="G78" s="121" t="s">
        <v>319</v>
      </c>
      <c r="H78" s="60">
        <f>SUM(I78:L78)</f>
        <v>210.94200000000001</v>
      </c>
      <c r="I78" s="60">
        <f>SUM(I79,I80,I83,I89)</f>
        <v>206.85300000000001</v>
      </c>
      <c r="J78" s="60">
        <f>SUM(J79,J80,J83,J89)</f>
        <v>0</v>
      </c>
      <c r="K78" s="60">
        <f>SUM(K79,K80,K83,K89)</f>
        <v>3.9249999999999998</v>
      </c>
      <c r="L78" s="60">
        <f>SUM(L79,L80,L83,L89)</f>
        <v>0.16400000000000001</v>
      </c>
      <c r="N78" s="127"/>
      <c r="O78" s="127"/>
      <c r="P78" s="127"/>
      <c r="Q78" s="127"/>
      <c r="R78" s="127"/>
      <c r="S78" s="127"/>
      <c r="T78" s="129" t="s">
        <v>166</v>
      </c>
    </row>
    <row r="79" spans="3:20" ht="12" customHeight="1">
      <c r="C79" s="61"/>
      <c r="D79" s="112" t="s">
        <v>320</v>
      </c>
      <c r="E79" s="122" t="s">
        <v>168</v>
      </c>
      <c r="F79" s="113" t="s">
        <v>318</v>
      </c>
      <c r="G79" s="71" t="s">
        <v>321</v>
      </c>
      <c r="H79" s="60">
        <f>SUM(I79:L79)</f>
        <v>14.346</v>
      </c>
      <c r="I79" s="70">
        <v>14.346</v>
      </c>
      <c r="J79" s="70">
        <v>0</v>
      </c>
      <c r="K79" s="70">
        <v>0</v>
      </c>
      <c r="L79" s="70">
        <v>0</v>
      </c>
      <c r="N79" s="127"/>
      <c r="O79" s="127"/>
      <c r="P79" s="127"/>
      <c r="Q79" s="127"/>
      <c r="R79" s="127"/>
      <c r="S79" s="127"/>
      <c r="T79" s="129" t="s">
        <v>166</v>
      </c>
    </row>
    <row r="80" spans="3:20" ht="12" customHeight="1">
      <c r="C80" s="61"/>
      <c r="D80" s="112" t="s">
        <v>322</v>
      </c>
      <c r="E80" s="122" t="s">
        <v>170</v>
      </c>
      <c r="F80" s="113" t="s">
        <v>318</v>
      </c>
      <c r="G80" s="71" t="s">
        <v>323</v>
      </c>
      <c r="H80" s="60">
        <f>SUM(I80:L80)</f>
        <v>0</v>
      </c>
      <c r="I80" s="60">
        <f>SUM(I81:I82)</f>
        <v>0</v>
      </c>
      <c r="J80" s="60">
        <f>SUM(J81:J82)</f>
        <v>0</v>
      </c>
      <c r="K80" s="60">
        <f>SUM(K81:K82)</f>
        <v>0</v>
      </c>
      <c r="L80" s="60">
        <f>SUM(L81:L82)</f>
        <v>0</v>
      </c>
      <c r="N80" s="127"/>
      <c r="O80" s="127"/>
      <c r="P80" s="127"/>
      <c r="Q80" s="127"/>
      <c r="R80" s="127"/>
      <c r="S80" s="127"/>
      <c r="T80" s="129" t="s">
        <v>166</v>
      </c>
    </row>
    <row r="81" spans="3:20" ht="12" hidden="1" customHeight="1">
      <c r="C81" s="61"/>
      <c r="D81" s="119"/>
      <c r="E81" s="150"/>
      <c r="F81" s="116"/>
      <c r="G81" s="116"/>
      <c r="H81" s="114"/>
      <c r="I81" s="114"/>
      <c r="J81" s="114"/>
      <c r="K81" s="114"/>
      <c r="L81" s="117"/>
      <c r="N81" s="129" t="s">
        <v>171</v>
      </c>
      <c r="O81" s="127"/>
      <c r="P81" s="127"/>
      <c r="Q81" s="127"/>
      <c r="R81" s="127"/>
      <c r="S81" s="127"/>
      <c r="T81" s="127"/>
    </row>
    <row r="82" spans="3:20" ht="12" customHeight="1">
      <c r="C82" s="61"/>
      <c r="D82" s="115"/>
      <c r="E82" s="118" t="s">
        <v>172</v>
      </c>
      <c r="F82" s="116"/>
      <c r="G82" s="116"/>
      <c r="H82" s="114"/>
      <c r="I82" s="114"/>
      <c r="J82" s="114"/>
      <c r="K82" s="114"/>
      <c r="L82" s="117"/>
      <c r="N82" s="127"/>
      <c r="O82" s="127"/>
      <c r="P82" s="127"/>
      <c r="Q82" s="127"/>
      <c r="R82" s="127"/>
      <c r="S82" s="127"/>
      <c r="T82" s="132" t="s">
        <v>324</v>
      </c>
    </row>
    <row r="83" spans="3:20" ht="12" customHeight="1">
      <c r="C83" s="61"/>
      <c r="D83" s="112" t="s">
        <v>325</v>
      </c>
      <c r="E83" s="122" t="s">
        <v>175</v>
      </c>
      <c r="F83" s="113" t="s">
        <v>318</v>
      </c>
      <c r="G83" s="71" t="s">
        <v>326</v>
      </c>
      <c r="H83" s="60">
        <f>SUM(I83:L83)</f>
        <v>0.51400000000000001</v>
      </c>
      <c r="I83" s="60">
        <f>SUM(I84:I88)</f>
        <v>0</v>
      </c>
      <c r="J83" s="60">
        <f>SUM(J84:J88)</f>
        <v>0</v>
      </c>
      <c r="K83" s="60">
        <f>SUM(K84:K88)</f>
        <v>0.51400000000000001</v>
      </c>
      <c r="L83" s="60">
        <f>SUM(L84:L88)</f>
        <v>0</v>
      </c>
      <c r="N83" s="127"/>
      <c r="O83" s="127"/>
      <c r="P83" s="127"/>
      <c r="Q83" s="127"/>
      <c r="R83" s="127"/>
      <c r="S83" s="127"/>
      <c r="T83" s="129" t="s">
        <v>166</v>
      </c>
    </row>
    <row r="84" spans="3:20" ht="12" hidden="1" customHeight="1">
      <c r="C84" s="61"/>
      <c r="D84" s="119"/>
      <c r="E84" s="150"/>
      <c r="F84" s="116"/>
      <c r="G84" s="116"/>
      <c r="H84" s="114"/>
      <c r="I84" s="114"/>
      <c r="J84" s="114"/>
      <c r="K84" s="114"/>
      <c r="L84" s="117"/>
      <c r="N84" s="129" t="s">
        <v>171</v>
      </c>
      <c r="O84" s="127"/>
      <c r="P84" s="127"/>
      <c r="Q84" s="127"/>
      <c r="R84" s="127"/>
      <c r="S84" s="127"/>
      <c r="T84" s="127"/>
    </row>
    <row r="85" spans="3:20" s="68" customFormat="1" ht="12" customHeight="1">
      <c r="C85" s="151" t="s">
        <v>177</v>
      </c>
      <c r="D85" s="112" t="str">
        <f>"12.3."&amp;N85</f>
        <v>12.3.1</v>
      </c>
      <c r="E85" s="134" t="s">
        <v>178</v>
      </c>
      <c r="F85" s="136" t="s">
        <v>318</v>
      </c>
      <c r="G85" s="136" t="s">
        <v>326</v>
      </c>
      <c r="H85" s="60">
        <f>SUM(I85:L85)</f>
        <v>0.112</v>
      </c>
      <c r="I85" s="70">
        <v>0</v>
      </c>
      <c r="J85" s="70">
        <v>0</v>
      </c>
      <c r="K85" s="70">
        <v>0.112</v>
      </c>
      <c r="L85" s="70">
        <v>0</v>
      </c>
      <c r="N85" s="129" t="s">
        <v>163</v>
      </c>
      <c r="O85" s="128" t="s">
        <v>178</v>
      </c>
      <c r="P85" s="128" t="s">
        <v>179</v>
      </c>
      <c r="Q85" s="128" t="s">
        <v>180</v>
      </c>
      <c r="R85" s="128" t="s">
        <v>181</v>
      </c>
      <c r="S85" s="129" t="s">
        <v>182</v>
      </c>
      <c r="T85" s="129" t="s">
        <v>327</v>
      </c>
    </row>
    <row r="86" spans="3:20" s="68" customFormat="1" ht="12" customHeight="1">
      <c r="C86" s="151" t="s">
        <v>177</v>
      </c>
      <c r="D86" s="112" t="str">
        <f>"12.3."&amp;N86</f>
        <v>12.3.2</v>
      </c>
      <c r="E86" s="134" t="s">
        <v>184</v>
      </c>
      <c r="F86" s="136" t="s">
        <v>318</v>
      </c>
      <c r="G86" s="136" t="s">
        <v>326</v>
      </c>
      <c r="H86" s="60">
        <f>SUM(I86:L86)</f>
        <v>6.4000000000000001E-2</v>
      </c>
      <c r="I86" s="70">
        <v>0</v>
      </c>
      <c r="J86" s="70">
        <v>0</v>
      </c>
      <c r="K86" s="70">
        <v>6.4000000000000001E-2</v>
      </c>
      <c r="L86" s="70">
        <v>0</v>
      </c>
      <c r="N86" s="129" t="s">
        <v>185</v>
      </c>
      <c r="O86" s="128" t="s">
        <v>184</v>
      </c>
      <c r="P86" s="128" t="s">
        <v>186</v>
      </c>
      <c r="Q86" s="128" t="s">
        <v>187</v>
      </c>
      <c r="R86" s="128" t="s">
        <v>188</v>
      </c>
      <c r="S86" s="129" t="s">
        <v>182</v>
      </c>
      <c r="T86" s="129" t="s">
        <v>327</v>
      </c>
    </row>
    <row r="87" spans="3:20" s="68" customFormat="1" ht="12" customHeight="1">
      <c r="C87" s="151" t="s">
        <v>177</v>
      </c>
      <c r="D87" s="112" t="str">
        <f>"12.3."&amp;N87</f>
        <v>12.3.3</v>
      </c>
      <c r="E87" s="134" t="s">
        <v>189</v>
      </c>
      <c r="F87" s="136" t="s">
        <v>318</v>
      </c>
      <c r="G87" s="136" t="s">
        <v>326</v>
      </c>
      <c r="H87" s="60">
        <f>SUM(I87:L87)</f>
        <v>0.33800000000000002</v>
      </c>
      <c r="I87" s="70">
        <v>0</v>
      </c>
      <c r="J87" s="70">
        <v>0</v>
      </c>
      <c r="K87" s="70">
        <v>0.33800000000000002</v>
      </c>
      <c r="L87" s="70">
        <v>0</v>
      </c>
      <c r="N87" s="129" t="s">
        <v>190</v>
      </c>
      <c r="O87" s="128" t="s">
        <v>189</v>
      </c>
      <c r="P87" s="128" t="s">
        <v>191</v>
      </c>
      <c r="Q87" s="128" t="s">
        <v>192</v>
      </c>
      <c r="R87" s="128" t="s">
        <v>39</v>
      </c>
      <c r="S87" s="129" t="s">
        <v>182</v>
      </c>
      <c r="T87" s="129" t="s">
        <v>327</v>
      </c>
    </row>
    <row r="88" spans="3:20" ht="12" customHeight="1">
      <c r="C88" s="61"/>
      <c r="D88" s="115"/>
      <c r="E88" s="118" t="s">
        <v>172</v>
      </c>
      <c r="F88" s="116"/>
      <c r="G88" s="116"/>
      <c r="H88" s="114"/>
      <c r="I88" s="114"/>
      <c r="J88" s="114"/>
      <c r="K88" s="114"/>
      <c r="L88" s="117"/>
      <c r="N88" s="127"/>
      <c r="O88" s="127"/>
      <c r="P88" s="127"/>
      <c r="Q88" s="127"/>
      <c r="R88" s="127"/>
      <c r="S88" s="127"/>
      <c r="T88" s="132" t="s">
        <v>328</v>
      </c>
    </row>
    <row r="89" spans="3:20" ht="12" customHeight="1">
      <c r="C89" s="61"/>
      <c r="D89" s="112" t="s">
        <v>329</v>
      </c>
      <c r="E89" s="122" t="s">
        <v>195</v>
      </c>
      <c r="F89" s="113" t="s">
        <v>318</v>
      </c>
      <c r="G89" s="71" t="s">
        <v>330</v>
      </c>
      <c r="H89" s="60">
        <f>SUM(I89:L89)</f>
        <v>196.08199999999999</v>
      </c>
      <c r="I89" s="60">
        <f>SUM(I90:I101)</f>
        <v>192.50700000000001</v>
      </c>
      <c r="J89" s="60">
        <f>SUM(J90:J101)</f>
        <v>0</v>
      </c>
      <c r="K89" s="60">
        <f>SUM(K90:K101)</f>
        <v>3.4109999999999996</v>
      </c>
      <c r="L89" s="60">
        <f>SUM(L90:L101)</f>
        <v>0.16400000000000001</v>
      </c>
      <c r="N89" s="127"/>
      <c r="O89" s="127"/>
      <c r="P89" s="127"/>
      <c r="Q89" s="127"/>
      <c r="R89" s="127"/>
      <c r="S89" s="127"/>
      <c r="T89" s="129" t="s">
        <v>166</v>
      </c>
    </row>
    <row r="90" spans="3:20" ht="12" hidden="1" customHeight="1">
      <c r="C90" s="61"/>
      <c r="D90" s="119"/>
      <c r="E90" s="150"/>
      <c r="F90" s="116"/>
      <c r="G90" s="116"/>
      <c r="H90" s="114"/>
      <c r="I90" s="114"/>
      <c r="J90" s="114"/>
      <c r="K90" s="114"/>
      <c r="L90" s="117"/>
      <c r="N90" s="129" t="s">
        <v>171</v>
      </c>
      <c r="O90" s="127"/>
      <c r="P90" s="127"/>
      <c r="Q90" s="127"/>
      <c r="R90" s="127"/>
      <c r="S90" s="127"/>
      <c r="T90" s="127"/>
    </row>
    <row r="91" spans="3:20" s="68" customFormat="1" ht="12" customHeight="1">
      <c r="C91" s="151" t="s">
        <v>177</v>
      </c>
      <c r="D91" s="112" t="str">
        <f t="shared" ref="D91:D100" si="6">"12.4."&amp;N91</f>
        <v>12.4.1</v>
      </c>
      <c r="E91" s="134" t="s">
        <v>197</v>
      </c>
      <c r="F91" s="136" t="s">
        <v>318</v>
      </c>
      <c r="G91" s="136" t="s">
        <v>330</v>
      </c>
      <c r="H91" s="60">
        <f t="shared" ref="H91:H100" si="7">SUM(I91:L91)</f>
        <v>0.16500000000000001</v>
      </c>
      <c r="I91" s="70">
        <v>0</v>
      </c>
      <c r="J91" s="70">
        <v>0</v>
      </c>
      <c r="K91" s="70">
        <v>0.16500000000000001</v>
      </c>
      <c r="L91" s="70">
        <v>0</v>
      </c>
      <c r="N91" s="129" t="s">
        <v>163</v>
      </c>
      <c r="O91" s="128" t="s">
        <v>197</v>
      </c>
      <c r="P91" s="128" t="s">
        <v>198</v>
      </c>
      <c r="Q91" s="128" t="s">
        <v>199</v>
      </c>
      <c r="R91" s="128" t="s">
        <v>200</v>
      </c>
      <c r="S91" s="129" t="s">
        <v>201</v>
      </c>
      <c r="T91" s="129" t="s">
        <v>331</v>
      </c>
    </row>
    <row r="92" spans="3:20" s="68" customFormat="1" ht="12" customHeight="1">
      <c r="C92" s="151" t="s">
        <v>177</v>
      </c>
      <c r="D92" s="112" t="str">
        <f t="shared" si="6"/>
        <v>12.4.2</v>
      </c>
      <c r="E92" s="134" t="s">
        <v>203</v>
      </c>
      <c r="F92" s="136" t="s">
        <v>318</v>
      </c>
      <c r="G92" s="136" t="s">
        <v>330</v>
      </c>
      <c r="H92" s="60">
        <f t="shared" si="7"/>
        <v>35.341000000000001</v>
      </c>
      <c r="I92" s="70">
        <v>34.890999999999998</v>
      </c>
      <c r="J92" s="70">
        <v>0</v>
      </c>
      <c r="K92" s="70">
        <v>0.45</v>
      </c>
      <c r="L92" s="70">
        <v>0</v>
      </c>
      <c r="N92" s="129" t="s">
        <v>185</v>
      </c>
      <c r="O92" s="128" t="s">
        <v>203</v>
      </c>
      <c r="P92" s="128" t="s">
        <v>204</v>
      </c>
      <c r="Q92" s="128" t="s">
        <v>205</v>
      </c>
      <c r="R92" s="128" t="s">
        <v>206</v>
      </c>
      <c r="S92" s="129" t="s">
        <v>201</v>
      </c>
      <c r="T92" s="129" t="s">
        <v>331</v>
      </c>
    </row>
    <row r="93" spans="3:20" s="68" customFormat="1" ht="12" customHeight="1">
      <c r="C93" s="151" t="s">
        <v>177</v>
      </c>
      <c r="D93" s="112" t="str">
        <f t="shared" si="6"/>
        <v>12.4.3</v>
      </c>
      <c r="E93" s="134" t="s">
        <v>207</v>
      </c>
      <c r="F93" s="136" t="s">
        <v>318</v>
      </c>
      <c r="G93" s="136" t="s">
        <v>330</v>
      </c>
      <c r="H93" s="60">
        <f t="shared" si="7"/>
        <v>0.36</v>
      </c>
      <c r="I93" s="70">
        <v>0</v>
      </c>
      <c r="J93" s="70">
        <v>0</v>
      </c>
      <c r="K93" s="70">
        <v>0.36</v>
      </c>
      <c r="L93" s="70">
        <v>0</v>
      </c>
      <c r="N93" s="129" t="s">
        <v>190</v>
      </c>
      <c r="O93" s="128" t="s">
        <v>207</v>
      </c>
      <c r="P93" s="128" t="s">
        <v>208</v>
      </c>
      <c r="Q93" s="128" t="s">
        <v>209</v>
      </c>
      <c r="R93" s="128" t="s">
        <v>210</v>
      </c>
      <c r="S93" s="129" t="s">
        <v>201</v>
      </c>
      <c r="T93" s="129" t="s">
        <v>331</v>
      </c>
    </row>
    <row r="94" spans="3:20" s="68" customFormat="1" ht="12" customHeight="1">
      <c r="C94" s="151" t="s">
        <v>177</v>
      </c>
      <c r="D94" s="112" t="str">
        <f t="shared" si="6"/>
        <v>12.4.4</v>
      </c>
      <c r="E94" s="134" t="s">
        <v>211</v>
      </c>
      <c r="F94" s="136" t="s">
        <v>318</v>
      </c>
      <c r="G94" s="136" t="s">
        <v>330</v>
      </c>
      <c r="H94" s="60">
        <f t="shared" si="7"/>
        <v>4.1589999999999998</v>
      </c>
      <c r="I94" s="70">
        <v>4.1589999999999998</v>
      </c>
      <c r="J94" s="70">
        <v>0</v>
      </c>
      <c r="K94" s="70">
        <v>0</v>
      </c>
      <c r="L94" s="70">
        <v>0</v>
      </c>
      <c r="N94" s="129" t="s">
        <v>212</v>
      </c>
      <c r="O94" s="128" t="s">
        <v>211</v>
      </c>
      <c r="P94" s="128" t="s">
        <v>213</v>
      </c>
      <c r="Q94" s="128" t="s">
        <v>214</v>
      </c>
      <c r="R94" s="128" t="s">
        <v>39</v>
      </c>
      <c r="S94" s="129" t="s">
        <v>201</v>
      </c>
      <c r="T94" s="129" t="s">
        <v>331</v>
      </c>
    </row>
    <row r="95" spans="3:20" s="68" customFormat="1" ht="12" customHeight="1">
      <c r="C95" s="151" t="s">
        <v>177</v>
      </c>
      <c r="D95" s="112" t="str">
        <f t="shared" si="6"/>
        <v>12.4.5</v>
      </c>
      <c r="E95" s="134" t="s">
        <v>215</v>
      </c>
      <c r="F95" s="136" t="s">
        <v>318</v>
      </c>
      <c r="G95" s="136" t="s">
        <v>330</v>
      </c>
      <c r="H95" s="60">
        <f t="shared" si="7"/>
        <v>7.093</v>
      </c>
      <c r="I95" s="70">
        <v>7.093</v>
      </c>
      <c r="J95" s="70">
        <v>0</v>
      </c>
      <c r="K95" s="70">
        <v>0</v>
      </c>
      <c r="L95" s="70">
        <v>0</v>
      </c>
      <c r="N95" s="129" t="s">
        <v>216</v>
      </c>
      <c r="O95" s="128" t="s">
        <v>215</v>
      </c>
      <c r="P95" s="128" t="s">
        <v>217</v>
      </c>
      <c r="Q95" s="128" t="s">
        <v>218</v>
      </c>
      <c r="R95" s="128" t="s">
        <v>181</v>
      </c>
      <c r="S95" s="129" t="s">
        <v>201</v>
      </c>
      <c r="T95" s="129" t="s">
        <v>331</v>
      </c>
    </row>
    <row r="96" spans="3:20" s="68" customFormat="1" ht="12" customHeight="1">
      <c r="C96" s="151" t="s">
        <v>177</v>
      </c>
      <c r="D96" s="112" t="str">
        <f t="shared" si="6"/>
        <v>12.4.6</v>
      </c>
      <c r="E96" s="134" t="s">
        <v>219</v>
      </c>
      <c r="F96" s="136" t="s">
        <v>318</v>
      </c>
      <c r="G96" s="136" t="s">
        <v>330</v>
      </c>
      <c r="H96" s="60">
        <f t="shared" si="7"/>
        <v>148.22299999999998</v>
      </c>
      <c r="I96" s="70">
        <f>100.455+50.909-5</f>
        <v>146.364</v>
      </c>
      <c r="J96" s="70">
        <v>0</v>
      </c>
      <c r="K96" s="70">
        <v>1.849</v>
      </c>
      <c r="L96" s="70">
        <v>0.01</v>
      </c>
      <c r="N96" s="129" t="s">
        <v>220</v>
      </c>
      <c r="O96" s="128" t="s">
        <v>219</v>
      </c>
      <c r="P96" s="128" t="s">
        <v>221</v>
      </c>
      <c r="Q96" s="128" t="s">
        <v>222</v>
      </c>
      <c r="R96" s="128" t="s">
        <v>223</v>
      </c>
      <c r="S96" s="129" t="s">
        <v>201</v>
      </c>
      <c r="T96" s="129" t="s">
        <v>331</v>
      </c>
    </row>
    <row r="97" spans="3:20" s="68" customFormat="1" ht="12" customHeight="1">
      <c r="C97" s="151" t="s">
        <v>177</v>
      </c>
      <c r="D97" s="112" t="str">
        <f t="shared" si="6"/>
        <v>12.4.7</v>
      </c>
      <c r="E97" s="134" t="s">
        <v>224</v>
      </c>
      <c r="F97" s="136" t="s">
        <v>318</v>
      </c>
      <c r="G97" s="136" t="s">
        <v>330</v>
      </c>
      <c r="H97" s="60">
        <f t="shared" si="7"/>
        <v>0.58099999999999996</v>
      </c>
      <c r="I97" s="70">
        <v>0</v>
      </c>
      <c r="J97" s="70">
        <v>0</v>
      </c>
      <c r="K97" s="70">
        <v>0.58099999999999996</v>
      </c>
      <c r="L97" s="70">
        <v>0</v>
      </c>
      <c r="N97" s="129" t="s">
        <v>225</v>
      </c>
      <c r="O97" s="128" t="s">
        <v>224</v>
      </c>
      <c r="P97" s="128" t="s">
        <v>226</v>
      </c>
      <c r="Q97" s="128" t="s">
        <v>227</v>
      </c>
      <c r="R97" s="128" t="s">
        <v>39</v>
      </c>
      <c r="S97" s="129" t="s">
        <v>201</v>
      </c>
      <c r="T97" s="129" t="s">
        <v>331</v>
      </c>
    </row>
    <row r="98" spans="3:20" s="68" customFormat="1" ht="12" customHeight="1">
      <c r="C98" s="151" t="s">
        <v>177</v>
      </c>
      <c r="D98" s="112" t="str">
        <f t="shared" si="6"/>
        <v>12.4.8</v>
      </c>
      <c r="E98" s="134" t="s">
        <v>228</v>
      </c>
      <c r="F98" s="136" t="s">
        <v>318</v>
      </c>
      <c r="G98" s="136" t="s">
        <v>330</v>
      </c>
      <c r="H98" s="60">
        <f t="shared" si="7"/>
        <v>5.7000000000000002E-2</v>
      </c>
      <c r="I98" s="70">
        <v>0</v>
      </c>
      <c r="J98" s="70">
        <v>0</v>
      </c>
      <c r="K98" s="70">
        <v>0</v>
      </c>
      <c r="L98" s="70">
        <v>5.7000000000000002E-2</v>
      </c>
      <c r="N98" s="129" t="s">
        <v>229</v>
      </c>
      <c r="O98" s="128" t="s">
        <v>228</v>
      </c>
      <c r="P98" s="128" t="s">
        <v>230</v>
      </c>
      <c r="Q98" s="128" t="s">
        <v>231</v>
      </c>
      <c r="R98" s="128" t="s">
        <v>39</v>
      </c>
      <c r="S98" s="129" t="s">
        <v>201</v>
      </c>
      <c r="T98" s="129" t="s">
        <v>331</v>
      </c>
    </row>
    <row r="99" spans="3:20" s="68" customFormat="1" ht="12" customHeight="1">
      <c r="C99" s="151" t="s">
        <v>177</v>
      </c>
      <c r="D99" s="112" t="str">
        <f t="shared" si="6"/>
        <v>12.4.9</v>
      </c>
      <c r="E99" s="134" t="s">
        <v>232</v>
      </c>
      <c r="F99" s="136" t="s">
        <v>318</v>
      </c>
      <c r="G99" s="136" t="s">
        <v>330</v>
      </c>
      <c r="H99" s="60">
        <f t="shared" si="7"/>
        <v>6.0000000000000001E-3</v>
      </c>
      <c r="I99" s="70">
        <v>0</v>
      </c>
      <c r="J99" s="70">
        <v>0</v>
      </c>
      <c r="K99" s="70">
        <v>6.0000000000000001E-3</v>
      </c>
      <c r="L99" s="70">
        <v>0</v>
      </c>
      <c r="N99" s="129" t="s">
        <v>233</v>
      </c>
      <c r="O99" s="128" t="s">
        <v>232</v>
      </c>
      <c r="P99" s="128" t="s">
        <v>234</v>
      </c>
      <c r="Q99" s="128" t="s">
        <v>235</v>
      </c>
      <c r="R99" s="128" t="s">
        <v>236</v>
      </c>
      <c r="S99" s="129" t="s">
        <v>201</v>
      </c>
      <c r="T99" s="129" t="s">
        <v>331</v>
      </c>
    </row>
    <row r="100" spans="3:20" s="68" customFormat="1" ht="12" customHeight="1">
      <c r="C100" s="151" t="s">
        <v>177</v>
      </c>
      <c r="D100" s="112" t="str">
        <f t="shared" si="6"/>
        <v>12.4.10</v>
      </c>
      <c r="E100" s="134" t="s">
        <v>237</v>
      </c>
      <c r="F100" s="136" t="s">
        <v>318</v>
      </c>
      <c r="G100" s="136" t="s">
        <v>330</v>
      </c>
      <c r="H100" s="60">
        <f t="shared" si="7"/>
        <v>9.7000000000000003E-2</v>
      </c>
      <c r="I100" s="70">
        <v>0</v>
      </c>
      <c r="J100" s="70">
        <v>0</v>
      </c>
      <c r="K100" s="70">
        <v>0</v>
      </c>
      <c r="L100" s="70">
        <v>9.7000000000000003E-2</v>
      </c>
      <c r="N100" s="129" t="s">
        <v>238</v>
      </c>
      <c r="O100" s="128" t="s">
        <v>237</v>
      </c>
      <c r="P100" s="128" t="s">
        <v>239</v>
      </c>
      <c r="Q100" s="128" t="s">
        <v>240</v>
      </c>
      <c r="R100" s="128" t="s">
        <v>181</v>
      </c>
      <c r="S100" s="129" t="s">
        <v>201</v>
      </c>
      <c r="T100" s="129" t="s">
        <v>331</v>
      </c>
    </row>
    <row r="101" spans="3:20" ht="12" customHeight="1">
      <c r="C101" s="61"/>
      <c r="D101" s="115"/>
      <c r="E101" s="118" t="s">
        <v>172</v>
      </c>
      <c r="F101" s="116"/>
      <c r="G101" s="116"/>
      <c r="H101" s="114"/>
      <c r="I101" s="114"/>
      <c r="J101" s="114"/>
      <c r="K101" s="114"/>
      <c r="L101" s="117"/>
      <c r="N101" s="127"/>
      <c r="O101" s="127"/>
      <c r="P101" s="127"/>
      <c r="Q101" s="127"/>
      <c r="R101" s="127"/>
      <c r="S101" s="127"/>
      <c r="T101" s="132" t="s">
        <v>332</v>
      </c>
    </row>
    <row r="102" spans="3:20" ht="12" customHeight="1">
      <c r="C102" s="61"/>
      <c r="D102" s="72" t="s">
        <v>291</v>
      </c>
      <c r="E102" s="120" t="s">
        <v>242</v>
      </c>
      <c r="F102" s="121" t="s">
        <v>318</v>
      </c>
      <c r="G102" s="121" t="s">
        <v>333</v>
      </c>
      <c r="H102" s="60">
        <f t="shared" ref="H102:H114" si="8">SUM(I102:L102)</f>
        <v>255.584</v>
      </c>
      <c r="I102" s="60">
        <f>SUM(I104,I105,I106)</f>
        <v>0</v>
      </c>
      <c r="J102" s="60">
        <f>SUM(J103,J105,J106)</f>
        <v>0</v>
      </c>
      <c r="K102" s="60">
        <f>SUM(K103,K104,K106)</f>
        <v>159.55099999999999</v>
      </c>
      <c r="L102" s="60">
        <f>SUM(L103,L104,L105)</f>
        <v>96.033000000000001</v>
      </c>
      <c r="N102" s="127"/>
      <c r="O102" s="127"/>
      <c r="P102" s="127"/>
      <c r="Q102" s="127"/>
      <c r="R102" s="127"/>
      <c r="S102" s="127"/>
      <c r="T102" s="129" t="s">
        <v>166</v>
      </c>
    </row>
    <row r="103" spans="3:20" ht="12" customHeight="1">
      <c r="C103" s="61"/>
      <c r="D103" s="112" t="s">
        <v>334</v>
      </c>
      <c r="E103" s="122" t="s">
        <v>158</v>
      </c>
      <c r="F103" s="113" t="s">
        <v>318</v>
      </c>
      <c r="G103" s="71" t="s">
        <v>335</v>
      </c>
      <c r="H103" s="60">
        <f t="shared" si="8"/>
        <v>159.55099999999999</v>
      </c>
      <c r="I103" s="126"/>
      <c r="J103" s="70"/>
      <c r="K103" s="70">
        <v>159.55099999999999</v>
      </c>
      <c r="L103" s="70"/>
      <c r="N103" s="127"/>
      <c r="O103" s="127"/>
      <c r="P103" s="127"/>
      <c r="Q103" s="127"/>
      <c r="R103" s="127"/>
      <c r="S103" s="127"/>
      <c r="T103" s="129" t="s">
        <v>166</v>
      </c>
    </row>
    <row r="104" spans="3:20" ht="12" customHeight="1">
      <c r="C104" s="61"/>
      <c r="D104" s="112" t="s">
        <v>336</v>
      </c>
      <c r="E104" s="122" t="s">
        <v>159</v>
      </c>
      <c r="F104" s="113" t="s">
        <v>318</v>
      </c>
      <c r="G104" s="71" t="s">
        <v>337</v>
      </c>
      <c r="H104" s="60">
        <f t="shared" si="8"/>
        <v>0</v>
      </c>
      <c r="I104" s="70"/>
      <c r="J104" s="126"/>
      <c r="K104" s="70"/>
      <c r="L104" s="70"/>
      <c r="N104" s="127"/>
      <c r="O104" s="127"/>
      <c r="P104" s="127"/>
      <c r="Q104" s="127"/>
      <c r="R104" s="127"/>
      <c r="S104" s="127"/>
      <c r="T104" s="129" t="s">
        <v>166</v>
      </c>
    </row>
    <row r="105" spans="3:20" ht="12" customHeight="1">
      <c r="C105" s="61"/>
      <c r="D105" s="112" t="s">
        <v>338</v>
      </c>
      <c r="E105" s="122" t="s">
        <v>160</v>
      </c>
      <c r="F105" s="113" t="s">
        <v>318</v>
      </c>
      <c r="G105" s="71" t="s">
        <v>339</v>
      </c>
      <c r="H105" s="60">
        <f t="shared" si="8"/>
        <v>96.033000000000001</v>
      </c>
      <c r="I105" s="70"/>
      <c r="J105" s="70"/>
      <c r="K105" s="126"/>
      <c r="L105" s="70">
        <v>96.033000000000001</v>
      </c>
      <c r="N105" s="127"/>
      <c r="O105" s="127"/>
      <c r="P105" s="127"/>
      <c r="Q105" s="127"/>
      <c r="R105" s="127"/>
      <c r="S105" s="127"/>
      <c r="T105" s="129" t="s">
        <v>166</v>
      </c>
    </row>
    <row r="106" spans="3:20" ht="12" customHeight="1">
      <c r="C106" s="61"/>
      <c r="D106" s="112" t="s">
        <v>340</v>
      </c>
      <c r="E106" s="122" t="s">
        <v>251</v>
      </c>
      <c r="F106" s="113" t="s">
        <v>318</v>
      </c>
      <c r="G106" s="71" t="s">
        <v>341</v>
      </c>
      <c r="H106" s="60">
        <f t="shared" si="8"/>
        <v>0</v>
      </c>
      <c r="I106" s="70"/>
      <c r="J106" s="70"/>
      <c r="K106" s="70"/>
      <c r="L106" s="126"/>
      <c r="N106" s="127"/>
      <c r="O106" s="127"/>
      <c r="P106" s="127"/>
      <c r="Q106" s="127"/>
      <c r="R106" s="127"/>
      <c r="S106" s="127"/>
      <c r="T106" s="129" t="s">
        <v>166</v>
      </c>
    </row>
    <row r="107" spans="3:20" ht="12" customHeight="1">
      <c r="C107" s="61"/>
      <c r="D107" s="72" t="s">
        <v>293</v>
      </c>
      <c r="E107" s="120" t="s">
        <v>253</v>
      </c>
      <c r="F107" s="121" t="s">
        <v>318</v>
      </c>
      <c r="G107" s="121" t="s">
        <v>342</v>
      </c>
      <c r="H107" s="60">
        <f t="shared" si="8"/>
        <v>0</v>
      </c>
      <c r="I107" s="70"/>
      <c r="J107" s="70"/>
      <c r="K107" s="70"/>
      <c r="L107" s="70"/>
      <c r="N107" s="127"/>
      <c r="O107" s="127"/>
      <c r="P107" s="127"/>
      <c r="Q107" s="127"/>
      <c r="R107" s="127"/>
      <c r="S107" s="127"/>
      <c r="T107" s="129" t="s">
        <v>166</v>
      </c>
    </row>
    <row r="108" spans="3:20" ht="12" customHeight="1">
      <c r="C108" s="61"/>
      <c r="D108" s="72" t="s">
        <v>343</v>
      </c>
      <c r="E108" s="120" t="s">
        <v>255</v>
      </c>
      <c r="F108" s="121" t="s">
        <v>318</v>
      </c>
      <c r="G108" s="121" t="s">
        <v>344</v>
      </c>
      <c r="H108" s="60">
        <f t="shared" si="8"/>
        <v>144.87700000000001</v>
      </c>
      <c r="I108" s="60">
        <f>SUM(I109,I111,I114,I131)</f>
        <v>2.4E-2</v>
      </c>
      <c r="J108" s="60">
        <f>SUM(J109,J111,J114,J131)</f>
        <v>0</v>
      </c>
      <c r="K108" s="60">
        <f>SUM(K109,K111,K114,K131)</f>
        <v>62.427000000000007</v>
      </c>
      <c r="L108" s="60">
        <f>SUM(L109,L111,L114,L131)</f>
        <v>82.426000000000002</v>
      </c>
      <c r="N108" s="127"/>
      <c r="O108" s="127"/>
      <c r="P108" s="127"/>
      <c r="Q108" s="127"/>
      <c r="R108" s="127"/>
      <c r="S108" s="127"/>
      <c r="T108" s="129" t="s">
        <v>166</v>
      </c>
    </row>
    <row r="109" spans="3:20" ht="24" customHeight="1">
      <c r="C109" s="61"/>
      <c r="D109" s="112" t="s">
        <v>345</v>
      </c>
      <c r="E109" s="122" t="s">
        <v>258</v>
      </c>
      <c r="F109" s="113" t="s">
        <v>318</v>
      </c>
      <c r="G109" s="71" t="s">
        <v>346</v>
      </c>
      <c r="H109" s="60">
        <f t="shared" si="8"/>
        <v>23.83</v>
      </c>
      <c r="I109" s="70">
        <v>0</v>
      </c>
      <c r="J109" s="70">
        <v>0</v>
      </c>
      <c r="K109" s="70">
        <v>18.5</v>
      </c>
      <c r="L109" s="70">
        <v>5.33</v>
      </c>
      <c r="N109" s="127"/>
      <c r="O109" s="127"/>
      <c r="P109" s="127"/>
      <c r="Q109" s="127"/>
      <c r="R109" s="127"/>
      <c r="S109" s="127"/>
      <c r="T109" s="129" t="s">
        <v>166</v>
      </c>
    </row>
    <row r="110" spans="3:20" ht="12" customHeight="1">
      <c r="C110" s="61"/>
      <c r="D110" s="112" t="s">
        <v>347</v>
      </c>
      <c r="E110" s="123" t="s">
        <v>261</v>
      </c>
      <c r="F110" s="113" t="s">
        <v>318</v>
      </c>
      <c r="G110" s="71" t="s">
        <v>348</v>
      </c>
      <c r="H110" s="60">
        <f t="shared" si="8"/>
        <v>0</v>
      </c>
      <c r="I110" s="70">
        <v>0</v>
      </c>
      <c r="J110" s="70">
        <v>0</v>
      </c>
      <c r="K110" s="70">
        <v>0</v>
      </c>
      <c r="L110" s="70">
        <v>0</v>
      </c>
      <c r="N110" s="127"/>
      <c r="O110" s="127"/>
      <c r="P110" s="127"/>
      <c r="Q110" s="127"/>
      <c r="R110" s="127"/>
      <c r="S110" s="127"/>
      <c r="T110" s="129" t="s">
        <v>166</v>
      </c>
    </row>
    <row r="111" spans="3:20" ht="12" customHeight="1">
      <c r="C111" s="61"/>
      <c r="D111" s="112" t="s">
        <v>349</v>
      </c>
      <c r="E111" s="122" t="s">
        <v>264</v>
      </c>
      <c r="F111" s="113" t="s">
        <v>318</v>
      </c>
      <c r="G111" s="71" t="s">
        <v>350</v>
      </c>
      <c r="H111" s="60">
        <f t="shared" si="8"/>
        <v>29.451999999999998</v>
      </c>
      <c r="I111" s="70">
        <v>2.4E-2</v>
      </c>
      <c r="J111" s="70">
        <v>0</v>
      </c>
      <c r="K111" s="70">
        <v>16.713999999999999</v>
      </c>
      <c r="L111" s="70">
        <v>12.714</v>
      </c>
      <c r="N111" s="127"/>
      <c r="O111" s="127"/>
      <c r="P111" s="127"/>
      <c r="Q111" s="127"/>
      <c r="R111" s="127"/>
      <c r="S111" s="127"/>
      <c r="T111" s="129" t="s">
        <v>166</v>
      </c>
    </row>
    <row r="112" spans="3:20" ht="12" customHeight="1">
      <c r="C112" s="61"/>
      <c r="D112" s="112" t="s">
        <v>351</v>
      </c>
      <c r="E112" s="123" t="s">
        <v>267</v>
      </c>
      <c r="F112" s="113" t="s">
        <v>318</v>
      </c>
      <c r="G112" s="71" t="s">
        <v>352</v>
      </c>
      <c r="H112" s="60">
        <f t="shared" si="8"/>
        <v>29.451999999999998</v>
      </c>
      <c r="I112" s="70">
        <v>2.4E-2</v>
      </c>
      <c r="J112" s="70">
        <v>0</v>
      </c>
      <c r="K112" s="70">
        <v>16.713999999999999</v>
      </c>
      <c r="L112" s="70">
        <v>12.714</v>
      </c>
      <c r="N112" s="127"/>
      <c r="O112" s="127"/>
      <c r="P112" s="127"/>
      <c r="Q112" s="127"/>
      <c r="R112" s="127"/>
      <c r="S112" s="127"/>
      <c r="T112" s="129" t="s">
        <v>166</v>
      </c>
    </row>
    <row r="113" spans="3:20" ht="12" customHeight="1">
      <c r="C113" s="61"/>
      <c r="D113" s="112" t="s">
        <v>353</v>
      </c>
      <c r="E113" s="124" t="s">
        <v>270</v>
      </c>
      <c r="F113" s="113" t="s">
        <v>318</v>
      </c>
      <c r="G113" s="71" t="s">
        <v>354</v>
      </c>
      <c r="H113" s="60">
        <f t="shared" si="8"/>
        <v>0</v>
      </c>
      <c r="I113" s="70">
        <v>0</v>
      </c>
      <c r="J113" s="70">
        <v>0</v>
      </c>
      <c r="K113" s="70">
        <v>0</v>
      </c>
      <c r="L113" s="70">
        <v>0</v>
      </c>
      <c r="N113" s="127"/>
      <c r="O113" s="127"/>
      <c r="P113" s="127"/>
      <c r="Q113" s="127"/>
      <c r="R113" s="127"/>
      <c r="S113" s="127"/>
      <c r="T113" s="129" t="s">
        <v>166</v>
      </c>
    </row>
    <row r="114" spans="3:20" ht="12" customHeight="1">
      <c r="C114" s="61"/>
      <c r="D114" s="112" t="s">
        <v>355</v>
      </c>
      <c r="E114" s="122" t="s">
        <v>273</v>
      </c>
      <c r="F114" s="113" t="s">
        <v>318</v>
      </c>
      <c r="G114" s="71" t="s">
        <v>356</v>
      </c>
      <c r="H114" s="60">
        <f t="shared" si="8"/>
        <v>24.189000000000004</v>
      </c>
      <c r="I114" s="60">
        <f>SUM(I115:I130)</f>
        <v>0</v>
      </c>
      <c r="J114" s="60">
        <f>SUM(J115:J130)</f>
        <v>0</v>
      </c>
      <c r="K114" s="60">
        <f>SUM(K115:K130)</f>
        <v>24.189000000000004</v>
      </c>
      <c r="L114" s="60">
        <f>SUM(L115:L130)</f>
        <v>0</v>
      </c>
      <c r="N114" s="127"/>
      <c r="O114" s="127"/>
      <c r="P114" s="127"/>
      <c r="Q114" s="127"/>
      <c r="R114" s="127"/>
      <c r="S114" s="127"/>
      <c r="T114" s="129" t="s">
        <v>166</v>
      </c>
    </row>
    <row r="115" spans="3:20" ht="12" hidden="1" customHeight="1">
      <c r="C115" s="61"/>
      <c r="D115" s="119"/>
      <c r="E115" s="150"/>
      <c r="F115" s="116"/>
      <c r="G115" s="116"/>
      <c r="H115" s="114"/>
      <c r="I115" s="114"/>
      <c r="J115" s="114"/>
      <c r="K115" s="114"/>
      <c r="L115" s="117"/>
      <c r="N115" s="129" t="s">
        <v>171</v>
      </c>
      <c r="O115" s="127"/>
      <c r="P115" s="127"/>
      <c r="Q115" s="127"/>
      <c r="R115" s="127"/>
      <c r="S115" s="127"/>
      <c r="T115" s="127"/>
    </row>
    <row r="116" spans="3:20" s="68" customFormat="1" ht="12" customHeight="1">
      <c r="C116" s="151" t="s">
        <v>177</v>
      </c>
      <c r="D116" s="112" t="str">
        <f t="shared" ref="D116:D129" si="9">"15.3."&amp;N116</f>
        <v>15.3.1</v>
      </c>
      <c r="E116" s="134" t="s">
        <v>197</v>
      </c>
      <c r="F116" s="136" t="s">
        <v>318</v>
      </c>
      <c r="G116" s="136" t="s">
        <v>356</v>
      </c>
      <c r="H116" s="60">
        <f t="shared" ref="H116:H129" si="10">SUM(I116:L116)</f>
        <v>0.55200000000000005</v>
      </c>
      <c r="I116" s="70">
        <v>0</v>
      </c>
      <c r="J116" s="70">
        <v>0</v>
      </c>
      <c r="K116" s="70">
        <v>0.55200000000000005</v>
      </c>
      <c r="L116" s="70">
        <v>0</v>
      </c>
      <c r="N116" s="129" t="s">
        <v>163</v>
      </c>
      <c r="O116" s="128" t="s">
        <v>197</v>
      </c>
      <c r="P116" s="128" t="s">
        <v>198</v>
      </c>
      <c r="Q116" s="128" t="s">
        <v>199</v>
      </c>
      <c r="R116" s="128" t="s">
        <v>200</v>
      </c>
      <c r="S116" s="129" t="s">
        <v>201</v>
      </c>
      <c r="T116" s="129" t="s">
        <v>357</v>
      </c>
    </row>
    <row r="117" spans="3:20" s="68" customFormat="1" ht="12" customHeight="1">
      <c r="C117" s="151" t="s">
        <v>177</v>
      </c>
      <c r="D117" s="112" t="str">
        <f t="shared" si="9"/>
        <v>15.3.2</v>
      </c>
      <c r="E117" s="134" t="s">
        <v>276</v>
      </c>
      <c r="F117" s="136" t="s">
        <v>318</v>
      </c>
      <c r="G117" s="136" t="s">
        <v>356</v>
      </c>
      <c r="H117" s="60">
        <f t="shared" si="10"/>
        <v>7.9000000000000001E-2</v>
      </c>
      <c r="I117" s="70">
        <v>0</v>
      </c>
      <c r="J117" s="70">
        <v>0</v>
      </c>
      <c r="K117" s="70">
        <v>7.9000000000000001E-2</v>
      </c>
      <c r="L117" s="70">
        <v>0</v>
      </c>
      <c r="N117" s="129" t="s">
        <v>185</v>
      </c>
      <c r="O117" s="128" t="s">
        <v>276</v>
      </c>
      <c r="P117" s="128" t="s">
        <v>277</v>
      </c>
      <c r="Q117" s="128" t="s">
        <v>278</v>
      </c>
      <c r="R117" s="128" t="s">
        <v>181</v>
      </c>
      <c r="S117" s="129" t="s">
        <v>201</v>
      </c>
      <c r="T117" s="129" t="s">
        <v>357</v>
      </c>
    </row>
    <row r="118" spans="3:20" s="68" customFormat="1" ht="12" customHeight="1">
      <c r="C118" s="151" t="s">
        <v>177</v>
      </c>
      <c r="D118" s="112" t="str">
        <f t="shared" si="9"/>
        <v>15.3.3</v>
      </c>
      <c r="E118" s="134" t="s">
        <v>279</v>
      </c>
      <c r="F118" s="136" t="s">
        <v>318</v>
      </c>
      <c r="G118" s="136" t="s">
        <v>356</v>
      </c>
      <c r="H118" s="60">
        <f t="shared" si="10"/>
        <v>1.657</v>
      </c>
      <c r="I118" s="70">
        <v>0</v>
      </c>
      <c r="J118" s="70">
        <v>0</v>
      </c>
      <c r="K118" s="70">
        <v>1.657</v>
      </c>
      <c r="L118" s="70">
        <v>0</v>
      </c>
      <c r="N118" s="129" t="s">
        <v>190</v>
      </c>
      <c r="O118" s="128" t="s">
        <v>279</v>
      </c>
      <c r="P118" s="128" t="s">
        <v>280</v>
      </c>
      <c r="Q118" s="128" t="s">
        <v>281</v>
      </c>
      <c r="R118" s="128" t="s">
        <v>282</v>
      </c>
      <c r="S118" s="129" t="s">
        <v>201</v>
      </c>
      <c r="T118" s="129" t="s">
        <v>357</v>
      </c>
    </row>
    <row r="119" spans="3:20" s="68" customFormat="1" ht="12" customHeight="1">
      <c r="C119" s="151" t="s">
        <v>177</v>
      </c>
      <c r="D119" s="112" t="str">
        <f t="shared" si="9"/>
        <v>15.3.4</v>
      </c>
      <c r="E119" s="134" t="s">
        <v>237</v>
      </c>
      <c r="F119" s="136" t="s">
        <v>318</v>
      </c>
      <c r="G119" s="136" t="s">
        <v>356</v>
      </c>
      <c r="H119" s="60">
        <f t="shared" si="10"/>
        <v>0.999</v>
      </c>
      <c r="I119" s="70">
        <v>0</v>
      </c>
      <c r="J119" s="70">
        <v>0</v>
      </c>
      <c r="K119" s="70">
        <v>0.999</v>
      </c>
      <c r="L119" s="70">
        <v>0</v>
      </c>
      <c r="N119" s="129" t="s">
        <v>212</v>
      </c>
      <c r="O119" s="128" t="s">
        <v>237</v>
      </c>
      <c r="P119" s="128" t="s">
        <v>239</v>
      </c>
      <c r="Q119" s="128" t="s">
        <v>240</v>
      </c>
      <c r="R119" s="128" t="s">
        <v>181</v>
      </c>
      <c r="S119" s="129" t="s">
        <v>201</v>
      </c>
      <c r="T119" s="129" t="s">
        <v>357</v>
      </c>
    </row>
    <row r="120" spans="3:20" s="68" customFormat="1" ht="12" customHeight="1">
      <c r="C120" s="151" t="s">
        <v>177</v>
      </c>
      <c r="D120" s="112" t="str">
        <f t="shared" si="9"/>
        <v>15.3.5</v>
      </c>
      <c r="E120" s="134" t="s">
        <v>211</v>
      </c>
      <c r="F120" s="136" t="s">
        <v>318</v>
      </c>
      <c r="G120" s="136" t="s">
        <v>356</v>
      </c>
      <c r="H120" s="60">
        <f t="shared" si="10"/>
        <v>4.4999999999999998E-2</v>
      </c>
      <c r="I120" s="70">
        <v>0</v>
      </c>
      <c r="J120" s="70">
        <v>0</v>
      </c>
      <c r="K120" s="70">
        <v>4.4999999999999998E-2</v>
      </c>
      <c r="L120" s="70">
        <v>0</v>
      </c>
      <c r="N120" s="129" t="s">
        <v>216</v>
      </c>
      <c r="O120" s="128" t="s">
        <v>211</v>
      </c>
      <c r="P120" s="128" t="s">
        <v>213</v>
      </c>
      <c r="Q120" s="128" t="s">
        <v>214</v>
      </c>
      <c r="R120" s="128" t="s">
        <v>39</v>
      </c>
      <c r="S120" s="129" t="s">
        <v>201</v>
      </c>
      <c r="T120" s="129" t="s">
        <v>357</v>
      </c>
    </row>
    <row r="121" spans="3:20" s="68" customFormat="1" ht="12" customHeight="1">
      <c r="C121" s="151" t="s">
        <v>177</v>
      </c>
      <c r="D121" s="112" t="str">
        <f t="shared" si="9"/>
        <v>15.3.6</v>
      </c>
      <c r="E121" s="134" t="s">
        <v>283</v>
      </c>
      <c r="F121" s="136" t="s">
        <v>318</v>
      </c>
      <c r="G121" s="136" t="s">
        <v>356</v>
      </c>
      <c r="H121" s="60">
        <f t="shared" si="10"/>
        <v>5.2080000000000002</v>
      </c>
      <c r="I121" s="70">
        <v>0</v>
      </c>
      <c r="J121" s="70">
        <v>0</v>
      </c>
      <c r="K121" s="70">
        <v>5.2080000000000002</v>
      </c>
      <c r="L121" s="70">
        <v>0</v>
      </c>
      <c r="N121" s="129" t="s">
        <v>220</v>
      </c>
      <c r="O121" s="128" t="s">
        <v>283</v>
      </c>
      <c r="P121" s="128" t="s">
        <v>284</v>
      </c>
      <c r="Q121" s="128" t="s">
        <v>285</v>
      </c>
      <c r="R121" s="128" t="s">
        <v>39</v>
      </c>
      <c r="S121" s="129" t="s">
        <v>201</v>
      </c>
      <c r="T121" s="129" t="s">
        <v>357</v>
      </c>
    </row>
    <row r="122" spans="3:20" s="68" customFormat="1" ht="12" customHeight="1">
      <c r="C122" s="151" t="s">
        <v>177</v>
      </c>
      <c r="D122" s="112" t="str">
        <f t="shared" si="9"/>
        <v>15.3.7</v>
      </c>
      <c r="E122" s="134" t="s">
        <v>224</v>
      </c>
      <c r="F122" s="136" t="s">
        <v>318</v>
      </c>
      <c r="G122" s="136" t="s">
        <v>356</v>
      </c>
      <c r="H122" s="60">
        <f t="shared" si="10"/>
        <v>4.0289999999999999</v>
      </c>
      <c r="I122" s="70">
        <v>0</v>
      </c>
      <c r="J122" s="70">
        <v>0</v>
      </c>
      <c r="K122" s="70">
        <v>4.0289999999999999</v>
      </c>
      <c r="L122" s="70">
        <v>0</v>
      </c>
      <c r="N122" s="129" t="s">
        <v>225</v>
      </c>
      <c r="O122" s="128" t="s">
        <v>224</v>
      </c>
      <c r="P122" s="128" t="s">
        <v>226</v>
      </c>
      <c r="Q122" s="128" t="s">
        <v>227</v>
      </c>
      <c r="R122" s="128" t="s">
        <v>39</v>
      </c>
      <c r="S122" s="129" t="s">
        <v>201</v>
      </c>
      <c r="T122" s="129" t="s">
        <v>357</v>
      </c>
    </row>
    <row r="123" spans="3:20" s="68" customFormat="1" ht="12" customHeight="1">
      <c r="C123" s="151" t="s">
        <v>177</v>
      </c>
      <c r="D123" s="112" t="str">
        <f t="shared" si="9"/>
        <v>15.3.8</v>
      </c>
      <c r="E123" s="134" t="s">
        <v>215</v>
      </c>
      <c r="F123" s="136" t="s">
        <v>318</v>
      </c>
      <c r="G123" s="136" t="s">
        <v>356</v>
      </c>
      <c r="H123" s="60">
        <f t="shared" si="10"/>
        <v>4.6470000000000002</v>
      </c>
      <c r="I123" s="70">
        <v>0</v>
      </c>
      <c r="J123" s="70">
        <v>0</v>
      </c>
      <c r="K123" s="70">
        <v>4.6470000000000002</v>
      </c>
      <c r="L123" s="70">
        <v>0</v>
      </c>
      <c r="N123" s="129" t="s">
        <v>229</v>
      </c>
      <c r="O123" s="128" t="s">
        <v>215</v>
      </c>
      <c r="P123" s="128" t="s">
        <v>217</v>
      </c>
      <c r="Q123" s="128" t="s">
        <v>218</v>
      </c>
      <c r="R123" s="128" t="s">
        <v>181</v>
      </c>
      <c r="S123" s="129" t="s">
        <v>201</v>
      </c>
      <c r="T123" s="129" t="s">
        <v>357</v>
      </c>
    </row>
    <row r="124" spans="3:20" s="68" customFormat="1" ht="12" customHeight="1">
      <c r="C124" s="151" t="s">
        <v>177</v>
      </c>
      <c r="D124" s="112" t="str">
        <f t="shared" si="9"/>
        <v>15.3.9</v>
      </c>
      <c r="E124" s="134" t="s">
        <v>228</v>
      </c>
      <c r="F124" s="136" t="s">
        <v>318</v>
      </c>
      <c r="G124" s="136" t="s">
        <v>356</v>
      </c>
      <c r="H124" s="60">
        <f t="shared" si="10"/>
        <v>3.5470000000000002</v>
      </c>
      <c r="I124" s="70">
        <v>0</v>
      </c>
      <c r="J124" s="70">
        <v>0</v>
      </c>
      <c r="K124" s="70">
        <v>3.5470000000000002</v>
      </c>
      <c r="L124" s="70">
        <v>0</v>
      </c>
      <c r="N124" s="129" t="s">
        <v>233</v>
      </c>
      <c r="O124" s="128" t="s">
        <v>228</v>
      </c>
      <c r="P124" s="128" t="s">
        <v>230</v>
      </c>
      <c r="Q124" s="128" t="s">
        <v>231</v>
      </c>
      <c r="R124" s="128" t="s">
        <v>39</v>
      </c>
      <c r="S124" s="129" t="s">
        <v>201</v>
      </c>
      <c r="T124" s="129" t="s">
        <v>357</v>
      </c>
    </row>
    <row r="125" spans="3:20" s="68" customFormat="1" ht="12" customHeight="1">
      <c r="C125" s="151" t="s">
        <v>177</v>
      </c>
      <c r="D125" s="112" t="str">
        <f t="shared" si="9"/>
        <v>15.3.10</v>
      </c>
      <c r="E125" s="134" t="s">
        <v>207</v>
      </c>
      <c r="F125" s="136" t="s">
        <v>318</v>
      </c>
      <c r="G125" s="136" t="s">
        <v>356</v>
      </c>
      <c r="H125" s="60">
        <f t="shared" si="10"/>
        <v>1E-3</v>
      </c>
      <c r="I125" s="70">
        <v>0</v>
      </c>
      <c r="J125" s="70">
        <v>0</v>
      </c>
      <c r="K125" s="70">
        <v>1E-3</v>
      </c>
      <c r="L125" s="70">
        <v>0</v>
      </c>
      <c r="N125" s="129" t="s">
        <v>238</v>
      </c>
      <c r="O125" s="128" t="s">
        <v>207</v>
      </c>
      <c r="P125" s="128" t="s">
        <v>208</v>
      </c>
      <c r="Q125" s="128" t="s">
        <v>209</v>
      </c>
      <c r="R125" s="128" t="s">
        <v>210</v>
      </c>
      <c r="S125" s="129" t="s">
        <v>201</v>
      </c>
      <c r="T125" s="129" t="s">
        <v>357</v>
      </c>
    </row>
    <row r="126" spans="3:20" s="68" customFormat="1" ht="12" customHeight="1">
      <c r="C126" s="151" t="s">
        <v>177</v>
      </c>
      <c r="D126" s="112" t="str">
        <f t="shared" si="9"/>
        <v>15.3.11</v>
      </c>
      <c r="E126" s="134" t="s">
        <v>286</v>
      </c>
      <c r="F126" s="136" t="s">
        <v>318</v>
      </c>
      <c r="G126" s="136" t="s">
        <v>356</v>
      </c>
      <c r="H126" s="60">
        <f t="shared" si="10"/>
        <v>1.264</v>
      </c>
      <c r="I126" s="70">
        <v>0</v>
      </c>
      <c r="J126" s="70">
        <v>0</v>
      </c>
      <c r="K126" s="70">
        <v>1.264</v>
      </c>
      <c r="L126" s="70">
        <v>0</v>
      </c>
      <c r="N126" s="129" t="s">
        <v>287</v>
      </c>
      <c r="O126" s="128" t="s">
        <v>286</v>
      </c>
      <c r="P126" s="128" t="s">
        <v>288</v>
      </c>
      <c r="Q126" s="128" t="s">
        <v>289</v>
      </c>
      <c r="R126" s="128" t="s">
        <v>188</v>
      </c>
      <c r="S126" s="129" t="s">
        <v>201</v>
      </c>
      <c r="T126" s="129" t="s">
        <v>357</v>
      </c>
    </row>
    <row r="127" spans="3:20" s="68" customFormat="1" ht="12" customHeight="1">
      <c r="C127" s="151" t="s">
        <v>177</v>
      </c>
      <c r="D127" s="112" t="str">
        <f t="shared" si="9"/>
        <v>15.3.12</v>
      </c>
      <c r="E127" s="134" t="s">
        <v>232</v>
      </c>
      <c r="F127" s="136" t="s">
        <v>318</v>
      </c>
      <c r="G127" s="136" t="s">
        <v>356</v>
      </c>
      <c r="H127" s="60">
        <f t="shared" si="10"/>
        <v>0.113</v>
      </c>
      <c r="I127" s="70">
        <v>0</v>
      </c>
      <c r="J127" s="70">
        <v>0</v>
      </c>
      <c r="K127" s="70">
        <v>0.113</v>
      </c>
      <c r="L127" s="70">
        <v>0</v>
      </c>
      <c r="N127" s="129" t="s">
        <v>290</v>
      </c>
      <c r="O127" s="128" t="s">
        <v>232</v>
      </c>
      <c r="P127" s="128" t="s">
        <v>234</v>
      </c>
      <c r="Q127" s="128" t="s">
        <v>235</v>
      </c>
      <c r="R127" s="128" t="s">
        <v>236</v>
      </c>
      <c r="S127" s="129" t="s">
        <v>201</v>
      </c>
      <c r="T127" s="129" t="s">
        <v>357</v>
      </c>
    </row>
    <row r="128" spans="3:20" s="68" customFormat="1" ht="12" customHeight="1">
      <c r="C128" s="151" t="s">
        <v>177</v>
      </c>
      <c r="D128" s="112" t="str">
        <f t="shared" si="9"/>
        <v>15.3.13</v>
      </c>
      <c r="E128" s="134" t="s">
        <v>203</v>
      </c>
      <c r="F128" s="136" t="s">
        <v>318</v>
      </c>
      <c r="G128" s="136" t="s">
        <v>356</v>
      </c>
      <c r="H128" s="60">
        <f t="shared" si="10"/>
        <v>0.84399999999999997</v>
      </c>
      <c r="I128" s="70">
        <v>0</v>
      </c>
      <c r="J128" s="70">
        <v>0</v>
      </c>
      <c r="K128" s="70">
        <v>0.84399999999999997</v>
      </c>
      <c r="L128" s="70">
        <v>0</v>
      </c>
      <c r="N128" s="129" t="s">
        <v>291</v>
      </c>
      <c r="O128" s="128" t="s">
        <v>203</v>
      </c>
      <c r="P128" s="128" t="s">
        <v>204</v>
      </c>
      <c r="Q128" s="128" t="s">
        <v>205</v>
      </c>
      <c r="R128" s="128" t="s">
        <v>206</v>
      </c>
      <c r="S128" s="129" t="s">
        <v>201</v>
      </c>
      <c r="T128" s="129" t="s">
        <v>357</v>
      </c>
    </row>
    <row r="129" spans="3:20" s="68" customFormat="1" ht="12" customHeight="1">
      <c r="C129" s="151" t="s">
        <v>177</v>
      </c>
      <c r="D129" s="112" t="str">
        <f t="shared" si="9"/>
        <v>15.3.14</v>
      </c>
      <c r="E129" s="134" t="s">
        <v>292</v>
      </c>
      <c r="F129" s="136" t="s">
        <v>318</v>
      </c>
      <c r="G129" s="136" t="s">
        <v>356</v>
      </c>
      <c r="H129" s="60">
        <f t="shared" si="10"/>
        <v>1.204</v>
      </c>
      <c r="I129" s="70">
        <v>0</v>
      </c>
      <c r="J129" s="70">
        <v>0</v>
      </c>
      <c r="K129" s="70">
        <v>1.204</v>
      </c>
      <c r="L129" s="70">
        <v>0</v>
      </c>
      <c r="N129" s="129" t="s">
        <v>293</v>
      </c>
      <c r="O129" s="128" t="s">
        <v>292</v>
      </c>
      <c r="P129" s="128" t="s">
        <v>294</v>
      </c>
      <c r="Q129" s="128" t="s">
        <v>295</v>
      </c>
      <c r="R129" s="128" t="s">
        <v>39</v>
      </c>
      <c r="S129" s="129" t="s">
        <v>201</v>
      </c>
      <c r="T129" s="129" t="s">
        <v>357</v>
      </c>
    </row>
    <row r="130" spans="3:20" ht="12" customHeight="1">
      <c r="C130" s="61"/>
      <c r="D130" s="115"/>
      <c r="E130" s="118" t="s">
        <v>172</v>
      </c>
      <c r="F130" s="116"/>
      <c r="G130" s="116"/>
      <c r="H130" s="114"/>
      <c r="I130" s="114"/>
      <c r="J130" s="114"/>
      <c r="K130" s="114"/>
      <c r="L130" s="117"/>
      <c r="N130" s="127"/>
      <c r="O130" s="127"/>
      <c r="P130" s="127"/>
      <c r="Q130" s="127"/>
      <c r="R130" s="127"/>
      <c r="S130" s="127"/>
      <c r="T130" s="132" t="s">
        <v>358</v>
      </c>
    </row>
    <row r="131" spans="3:20" ht="12" customHeight="1">
      <c r="C131" s="61"/>
      <c r="D131" s="112" t="s">
        <v>359</v>
      </c>
      <c r="E131" s="122" t="s">
        <v>298</v>
      </c>
      <c r="F131" s="113" t="s">
        <v>318</v>
      </c>
      <c r="G131" s="71" t="s">
        <v>360</v>
      </c>
      <c r="H131" s="60">
        <f t="shared" ref="H131:H139" si="11">SUM(I131:L131)</f>
        <v>67.406000000000006</v>
      </c>
      <c r="I131" s="70">
        <v>0</v>
      </c>
      <c r="J131" s="70">
        <v>0</v>
      </c>
      <c r="K131" s="70">
        <v>3.024</v>
      </c>
      <c r="L131" s="70">
        <v>64.382000000000005</v>
      </c>
      <c r="N131" s="127"/>
      <c r="O131" s="127"/>
      <c r="P131" s="127"/>
      <c r="Q131" s="127"/>
      <c r="R131" s="127"/>
      <c r="S131" s="127"/>
      <c r="T131" s="129" t="s">
        <v>166</v>
      </c>
    </row>
    <row r="132" spans="3:20" ht="12" customHeight="1">
      <c r="C132" s="61"/>
      <c r="D132" s="72" t="s">
        <v>361</v>
      </c>
      <c r="E132" s="120" t="s">
        <v>300</v>
      </c>
      <c r="F132" s="121" t="s">
        <v>318</v>
      </c>
      <c r="G132" s="121" t="s">
        <v>362</v>
      </c>
      <c r="H132" s="60">
        <f t="shared" si="11"/>
        <v>302.46300000000002</v>
      </c>
      <c r="I132" s="70">
        <v>206.429</v>
      </c>
      <c r="J132" s="70">
        <v>0</v>
      </c>
      <c r="K132" s="70">
        <v>96.034000000000006</v>
      </c>
      <c r="L132" s="70">
        <v>0</v>
      </c>
      <c r="N132" s="127"/>
      <c r="O132" s="127"/>
      <c r="P132" s="127"/>
      <c r="Q132" s="127"/>
      <c r="R132" s="127"/>
      <c r="S132" s="127"/>
      <c r="T132" s="129" t="s">
        <v>166</v>
      </c>
    </row>
    <row r="133" spans="3:20" ht="12" customHeight="1">
      <c r="C133" s="61"/>
      <c r="D133" s="72" t="s">
        <v>363</v>
      </c>
      <c r="E133" s="120" t="s">
        <v>302</v>
      </c>
      <c r="F133" s="121" t="s">
        <v>318</v>
      </c>
      <c r="G133" s="121" t="s">
        <v>364</v>
      </c>
      <c r="H133" s="60">
        <f t="shared" si="11"/>
        <v>0.4</v>
      </c>
      <c r="I133" s="70">
        <v>0.4</v>
      </c>
      <c r="J133" s="70">
        <v>0</v>
      </c>
      <c r="K133" s="70">
        <v>0</v>
      </c>
      <c r="L133" s="70">
        <v>0</v>
      </c>
      <c r="N133" s="127"/>
      <c r="O133" s="127"/>
      <c r="P133" s="127"/>
      <c r="Q133" s="127"/>
      <c r="R133" s="127"/>
      <c r="S133" s="127"/>
      <c r="T133" s="129" t="s">
        <v>166</v>
      </c>
    </row>
    <row r="134" spans="3:20" ht="12" customHeight="1">
      <c r="C134" s="61"/>
      <c r="D134" s="72" t="s">
        <v>365</v>
      </c>
      <c r="E134" s="120" t="s">
        <v>304</v>
      </c>
      <c r="F134" s="121" t="s">
        <v>318</v>
      </c>
      <c r="G134" s="121" t="s">
        <v>366</v>
      </c>
      <c r="H134" s="60">
        <f t="shared" si="11"/>
        <v>0</v>
      </c>
      <c r="I134" s="70">
        <v>0</v>
      </c>
      <c r="J134" s="70">
        <v>0</v>
      </c>
      <c r="K134" s="70">
        <v>0</v>
      </c>
      <c r="L134" s="70">
        <v>0</v>
      </c>
      <c r="N134" s="127"/>
      <c r="O134" s="127"/>
      <c r="P134" s="127"/>
      <c r="Q134" s="127"/>
      <c r="R134" s="127"/>
      <c r="S134" s="127"/>
      <c r="T134" s="129" t="s">
        <v>166</v>
      </c>
    </row>
    <row r="135" spans="3:20" ht="12" customHeight="1">
      <c r="C135" s="61"/>
      <c r="D135" s="72" t="s">
        <v>367</v>
      </c>
      <c r="E135" s="120" t="s">
        <v>306</v>
      </c>
      <c r="F135" s="121" t="s">
        <v>318</v>
      </c>
      <c r="G135" s="121" t="s">
        <v>368</v>
      </c>
      <c r="H135" s="60">
        <f t="shared" si="11"/>
        <v>18.786000000000001</v>
      </c>
      <c r="I135" s="70">
        <v>0</v>
      </c>
      <c r="J135" s="70">
        <v>0</v>
      </c>
      <c r="K135" s="70">
        <v>5.0149999999999997</v>
      </c>
      <c r="L135" s="70">
        <v>13.771000000000001</v>
      </c>
      <c r="N135" s="127"/>
      <c r="O135" s="127"/>
      <c r="P135" s="127"/>
      <c r="Q135" s="127"/>
      <c r="R135" s="127"/>
      <c r="S135" s="127"/>
      <c r="T135" s="129" t="s">
        <v>166</v>
      </c>
    </row>
    <row r="136" spans="3:20" ht="12" customHeight="1">
      <c r="C136" s="61"/>
      <c r="D136" s="112" t="s">
        <v>369</v>
      </c>
      <c r="E136" s="122" t="s">
        <v>370</v>
      </c>
      <c r="F136" s="113" t="s">
        <v>318</v>
      </c>
      <c r="G136" s="71" t="s">
        <v>371</v>
      </c>
      <c r="H136" s="60">
        <f t="shared" si="11"/>
        <v>0</v>
      </c>
      <c r="I136" s="70">
        <v>0</v>
      </c>
      <c r="J136" s="70">
        <v>0</v>
      </c>
      <c r="K136" s="70">
        <v>0</v>
      </c>
      <c r="L136" s="70">
        <v>0</v>
      </c>
      <c r="N136" s="127"/>
      <c r="O136" s="127"/>
      <c r="P136" s="127"/>
      <c r="Q136" s="127"/>
      <c r="R136" s="127"/>
      <c r="S136" s="127"/>
      <c r="T136" s="129" t="s">
        <v>166</v>
      </c>
    </row>
    <row r="137" spans="3:20" ht="12" customHeight="1">
      <c r="C137" s="61"/>
      <c r="D137" s="72" t="s">
        <v>372</v>
      </c>
      <c r="E137" s="120" t="s">
        <v>311</v>
      </c>
      <c r="F137" s="121" t="s">
        <v>318</v>
      </c>
      <c r="G137" s="121" t="s">
        <v>373</v>
      </c>
      <c r="H137" s="60">
        <f t="shared" si="11"/>
        <v>18.786000000000001</v>
      </c>
      <c r="I137" s="70">
        <v>0</v>
      </c>
      <c r="J137" s="70">
        <v>0</v>
      </c>
      <c r="K137" s="70">
        <v>5.0149999999999997</v>
      </c>
      <c r="L137" s="70">
        <v>13.771000000000001</v>
      </c>
      <c r="N137" s="127"/>
      <c r="O137" s="127"/>
      <c r="P137" s="127"/>
      <c r="Q137" s="127"/>
      <c r="R137" s="127"/>
      <c r="S137" s="127"/>
      <c r="T137" s="129" t="s">
        <v>166</v>
      </c>
    </row>
    <row r="138" spans="3:20" ht="24" customHeight="1">
      <c r="C138" s="61"/>
      <c r="D138" s="72" t="s">
        <v>374</v>
      </c>
      <c r="E138" s="120" t="s">
        <v>313</v>
      </c>
      <c r="F138" s="121" t="s">
        <v>318</v>
      </c>
      <c r="G138" s="121" t="s">
        <v>375</v>
      </c>
      <c r="H138" s="60">
        <f t="shared" si="11"/>
        <v>0</v>
      </c>
      <c r="I138" s="60">
        <f>I135-I137</f>
        <v>0</v>
      </c>
      <c r="J138" s="60">
        <f>J135-J137</f>
        <v>0</v>
      </c>
      <c r="K138" s="60">
        <f>K135-K137</f>
        <v>0</v>
      </c>
      <c r="L138" s="60">
        <f>L135-L137</f>
        <v>0</v>
      </c>
      <c r="N138" s="127"/>
      <c r="O138" s="127"/>
      <c r="P138" s="127"/>
      <c r="Q138" s="127"/>
      <c r="R138" s="127"/>
      <c r="S138" s="127"/>
      <c r="T138" s="129" t="s">
        <v>166</v>
      </c>
    </row>
    <row r="139" spans="3:20" ht="12" customHeight="1">
      <c r="C139" s="61"/>
      <c r="D139" s="72" t="s">
        <v>376</v>
      </c>
      <c r="E139" s="120" t="s">
        <v>315</v>
      </c>
      <c r="F139" s="121" t="s">
        <v>318</v>
      </c>
      <c r="G139" s="121" t="s">
        <v>377</v>
      </c>
      <c r="H139" s="60">
        <f t="shared" si="11"/>
        <v>0</v>
      </c>
      <c r="I139" s="60">
        <f>SUM(I78,I102,I107)-SUM(I108,I132:I135)</f>
        <v>0</v>
      </c>
      <c r="J139" s="60">
        <f>SUM(J78,J102,J107)-SUM(J108,J132:J135)</f>
        <v>0</v>
      </c>
      <c r="K139" s="60">
        <f>SUM(K78,K102,K107)-SUM(K108,K132:K135)</f>
        <v>0</v>
      </c>
      <c r="L139" s="60">
        <f>SUM(L78,L102,L107)-SUM(L108,L132:L135)</f>
        <v>0</v>
      </c>
      <c r="N139" s="127"/>
      <c r="O139" s="127"/>
      <c r="P139" s="127"/>
      <c r="Q139" s="127"/>
      <c r="R139" s="127"/>
      <c r="S139" s="127"/>
      <c r="T139" s="129" t="s">
        <v>166</v>
      </c>
    </row>
    <row r="140" spans="3:20" ht="18" customHeight="1">
      <c r="C140" s="61"/>
      <c r="D140" s="181" t="s">
        <v>378</v>
      </c>
      <c r="E140" s="182"/>
      <c r="F140" s="182"/>
      <c r="G140" s="144"/>
      <c r="H140" s="145"/>
      <c r="I140" s="145"/>
      <c r="J140" s="145"/>
      <c r="K140" s="145"/>
      <c r="L140" s="146"/>
      <c r="N140" s="127"/>
      <c r="O140" s="127"/>
      <c r="P140" s="127"/>
      <c r="Q140" s="127"/>
      <c r="R140" s="127"/>
      <c r="S140" s="127"/>
      <c r="T140" s="127"/>
    </row>
    <row r="141" spans="3:20" ht="12" customHeight="1">
      <c r="C141" s="61"/>
      <c r="D141" s="72" t="s">
        <v>379</v>
      </c>
      <c r="E141" s="120" t="s">
        <v>380</v>
      </c>
      <c r="F141" s="121" t="s">
        <v>318</v>
      </c>
      <c r="G141" s="121" t="s">
        <v>381</v>
      </c>
      <c r="H141" s="60">
        <f>SUM(I141:L141)</f>
        <v>144.87700000000001</v>
      </c>
      <c r="I141" s="70">
        <f>I108</f>
        <v>2.4E-2</v>
      </c>
      <c r="J141" s="70">
        <f>J108</f>
        <v>0</v>
      </c>
      <c r="K141" s="70">
        <f>K108</f>
        <v>62.427000000000007</v>
      </c>
      <c r="L141" s="70">
        <f>L108</f>
        <v>82.426000000000002</v>
      </c>
      <c r="N141" s="127"/>
      <c r="O141" s="127"/>
      <c r="P141" s="127"/>
      <c r="Q141" s="127"/>
      <c r="R141" s="127"/>
      <c r="S141" s="127"/>
      <c r="T141" s="129" t="s">
        <v>166</v>
      </c>
    </row>
    <row r="142" spans="3:20" ht="12" customHeight="1">
      <c r="C142" s="61"/>
      <c r="D142" s="72" t="s">
        <v>382</v>
      </c>
      <c r="E142" s="120" t="s">
        <v>383</v>
      </c>
      <c r="F142" s="121" t="s">
        <v>318</v>
      </c>
      <c r="G142" s="121" t="s">
        <v>384</v>
      </c>
      <c r="H142" s="60">
        <f>SUM(I142:L142)</f>
        <v>0</v>
      </c>
      <c r="I142" s="70"/>
      <c r="J142" s="70"/>
      <c r="K142" s="70"/>
      <c r="L142" s="70"/>
      <c r="N142" s="127"/>
      <c r="O142" s="127"/>
      <c r="P142" s="127"/>
      <c r="Q142" s="127"/>
      <c r="R142" s="127"/>
      <c r="S142" s="127"/>
      <c r="T142" s="129" t="s">
        <v>166</v>
      </c>
    </row>
    <row r="143" spans="3:20" ht="12" customHeight="1">
      <c r="C143" s="61"/>
      <c r="D143" s="72" t="s">
        <v>385</v>
      </c>
      <c r="E143" s="120" t="s">
        <v>386</v>
      </c>
      <c r="F143" s="121" t="s">
        <v>318</v>
      </c>
      <c r="G143" s="121" t="s">
        <v>387</v>
      </c>
      <c r="H143" s="60">
        <f>SUM(I143:L143)</f>
        <v>0</v>
      </c>
      <c r="I143" s="70"/>
      <c r="J143" s="70"/>
      <c r="K143" s="70"/>
      <c r="L143" s="70"/>
      <c r="N143" s="127"/>
      <c r="O143" s="127"/>
      <c r="P143" s="127"/>
      <c r="Q143" s="127"/>
      <c r="R143" s="127"/>
      <c r="S143" s="127"/>
      <c r="T143" s="129" t="s">
        <v>166</v>
      </c>
    </row>
    <row r="144" spans="3:20" ht="18" customHeight="1">
      <c r="C144" s="61"/>
      <c r="D144" s="181" t="s">
        <v>388</v>
      </c>
      <c r="E144" s="182"/>
      <c r="F144" s="182"/>
      <c r="G144" s="144"/>
      <c r="H144" s="145"/>
      <c r="I144" s="145"/>
      <c r="J144" s="145"/>
      <c r="K144" s="145"/>
      <c r="L144" s="146"/>
      <c r="N144" s="127"/>
      <c r="O144" s="127"/>
      <c r="P144" s="127"/>
      <c r="Q144" s="127"/>
      <c r="R144" s="127"/>
      <c r="S144" s="127"/>
      <c r="T144" s="127"/>
    </row>
    <row r="145" spans="3:20" ht="12" customHeight="1">
      <c r="C145" s="61"/>
      <c r="D145" s="72" t="s">
        <v>389</v>
      </c>
      <c r="E145" s="120" t="s">
        <v>390</v>
      </c>
      <c r="F145" s="121" t="s">
        <v>165</v>
      </c>
      <c r="G145" s="121" t="s">
        <v>391</v>
      </c>
      <c r="H145" s="60">
        <f t="shared" ref="H145:H176" si="12">SUM(I145:L145)</f>
        <v>173089.114</v>
      </c>
      <c r="I145" s="60">
        <f>SUM(I146,I147)</f>
        <v>0</v>
      </c>
      <c r="J145" s="60">
        <f>SUM(J146,J147)</f>
        <v>0</v>
      </c>
      <c r="K145" s="60">
        <f>SUM(K146,K147)</f>
        <v>134356.511</v>
      </c>
      <c r="L145" s="60">
        <f>SUM(L146,L147)</f>
        <v>38732.603000000003</v>
      </c>
      <c r="N145" s="127"/>
      <c r="O145" s="127"/>
      <c r="P145" s="127"/>
      <c r="Q145" s="127"/>
      <c r="R145" s="127"/>
      <c r="S145" s="127"/>
      <c r="T145" s="129" t="s">
        <v>166</v>
      </c>
    </row>
    <row r="146" spans="3:20" ht="12" customHeight="1">
      <c r="C146" s="61"/>
      <c r="D146" s="112" t="s">
        <v>392</v>
      </c>
      <c r="E146" s="122" t="s">
        <v>393</v>
      </c>
      <c r="F146" s="113" t="s">
        <v>165</v>
      </c>
      <c r="G146" s="71" t="s">
        <v>394</v>
      </c>
      <c r="H146" s="60">
        <f t="shared" si="12"/>
        <v>161167.50099999999</v>
      </c>
      <c r="I146" s="70">
        <v>0</v>
      </c>
      <c r="J146" s="70">
        <v>0</v>
      </c>
      <c r="K146" s="70">
        <v>126447.137</v>
      </c>
      <c r="L146" s="70">
        <v>34720.364000000001</v>
      </c>
      <c r="N146" s="127"/>
      <c r="O146" s="127"/>
      <c r="P146" s="127"/>
      <c r="Q146" s="127"/>
      <c r="R146" s="127"/>
      <c r="S146" s="127"/>
      <c r="T146" s="129" t="s">
        <v>166</v>
      </c>
    </row>
    <row r="147" spans="3:20" ht="12" customHeight="1">
      <c r="C147" s="61"/>
      <c r="D147" s="112" t="s">
        <v>395</v>
      </c>
      <c r="E147" s="122" t="s">
        <v>396</v>
      </c>
      <c r="F147" s="113" t="s">
        <v>165</v>
      </c>
      <c r="G147" s="71" t="s">
        <v>397</v>
      </c>
      <c r="H147" s="60">
        <f t="shared" si="12"/>
        <v>11921.612999999999</v>
      </c>
      <c r="I147" s="60">
        <f>I150</f>
        <v>0</v>
      </c>
      <c r="J147" s="60">
        <f>J150</f>
        <v>0</v>
      </c>
      <c r="K147" s="60">
        <f>K150</f>
        <v>7909.3739999999998</v>
      </c>
      <c r="L147" s="60">
        <f>L150</f>
        <v>4012.239</v>
      </c>
      <c r="N147" s="127"/>
      <c r="O147" s="127"/>
      <c r="P147" s="127"/>
      <c r="Q147" s="127"/>
      <c r="R147" s="127"/>
      <c r="S147" s="127"/>
      <c r="T147" s="129" t="s">
        <v>166</v>
      </c>
    </row>
    <row r="148" spans="3:20" ht="12" customHeight="1">
      <c r="C148" s="61"/>
      <c r="D148" s="112" t="s">
        <v>398</v>
      </c>
      <c r="E148" s="123" t="s">
        <v>399</v>
      </c>
      <c r="F148" s="113" t="s">
        <v>318</v>
      </c>
      <c r="G148" s="71" t="s">
        <v>400</v>
      </c>
      <c r="H148" s="60">
        <f t="shared" si="12"/>
        <v>17.544</v>
      </c>
      <c r="I148" s="70">
        <v>0</v>
      </c>
      <c r="J148" s="70">
        <v>0</v>
      </c>
      <c r="K148" s="70">
        <v>11.837999999999999</v>
      </c>
      <c r="L148" s="70">
        <v>5.7060000000000004</v>
      </c>
      <c r="N148" s="127"/>
      <c r="O148" s="127"/>
      <c r="P148" s="127"/>
      <c r="Q148" s="127"/>
      <c r="R148" s="127"/>
      <c r="S148" s="127"/>
      <c r="T148" s="129" t="s">
        <v>166</v>
      </c>
    </row>
    <row r="149" spans="3:20" ht="12" customHeight="1">
      <c r="C149" s="61"/>
      <c r="D149" s="112" t="s">
        <v>401</v>
      </c>
      <c r="E149" s="124" t="s">
        <v>402</v>
      </c>
      <c r="F149" s="113" t="s">
        <v>318</v>
      </c>
      <c r="G149" s="71" t="s">
        <v>403</v>
      </c>
      <c r="H149" s="60">
        <f t="shared" si="12"/>
        <v>0</v>
      </c>
      <c r="I149" s="70">
        <v>0</v>
      </c>
      <c r="J149" s="70">
        <v>0</v>
      </c>
      <c r="K149" s="70">
        <v>0</v>
      </c>
      <c r="L149" s="70">
        <v>0</v>
      </c>
      <c r="N149" s="127"/>
      <c r="O149" s="127"/>
      <c r="P149" s="127"/>
      <c r="Q149" s="127"/>
      <c r="R149" s="127"/>
      <c r="S149" s="127"/>
      <c r="T149" s="129" t="s">
        <v>166</v>
      </c>
    </row>
    <row r="150" spans="3:20" ht="12" customHeight="1">
      <c r="C150" s="61"/>
      <c r="D150" s="112" t="s">
        <v>404</v>
      </c>
      <c r="E150" s="123" t="s">
        <v>405</v>
      </c>
      <c r="F150" s="113" t="s">
        <v>165</v>
      </c>
      <c r="G150" s="71" t="s">
        <v>406</v>
      </c>
      <c r="H150" s="60">
        <f t="shared" si="12"/>
        <v>11921.612999999999</v>
      </c>
      <c r="I150" s="70">
        <v>0</v>
      </c>
      <c r="J150" s="70">
        <v>0</v>
      </c>
      <c r="K150" s="70">
        <v>7909.3739999999998</v>
      </c>
      <c r="L150" s="70">
        <v>4012.239</v>
      </c>
      <c r="N150" s="127"/>
      <c r="O150" s="127"/>
      <c r="P150" s="127"/>
      <c r="Q150" s="127"/>
      <c r="R150" s="127"/>
      <c r="S150" s="127"/>
      <c r="T150" s="129" t="s">
        <v>166</v>
      </c>
    </row>
    <row r="151" spans="3:20" ht="12" customHeight="1">
      <c r="C151" s="61"/>
      <c r="D151" s="72" t="s">
        <v>407</v>
      </c>
      <c r="E151" s="120" t="s">
        <v>408</v>
      </c>
      <c r="F151" s="121" t="s">
        <v>165</v>
      </c>
      <c r="G151" s="121" t="s">
        <v>409</v>
      </c>
      <c r="H151" s="60">
        <f t="shared" si="12"/>
        <v>489608.27299999999</v>
      </c>
      <c r="I151" s="60">
        <f>SUM(I152,I168)</f>
        <v>0</v>
      </c>
      <c r="J151" s="60">
        <f>SUM(J152,J168)</f>
        <v>0</v>
      </c>
      <c r="K151" s="60">
        <f>SUM(K152,K168)</f>
        <v>21963.357</v>
      </c>
      <c r="L151" s="60">
        <f>SUM(L152,L168)</f>
        <v>467644.91599999997</v>
      </c>
      <c r="N151" s="127"/>
      <c r="O151" s="127"/>
      <c r="P151" s="127"/>
      <c r="Q151" s="127"/>
      <c r="R151" s="127"/>
      <c r="S151" s="127"/>
      <c r="T151" s="129" t="s">
        <v>166</v>
      </c>
    </row>
    <row r="152" spans="3:20" ht="12" customHeight="1">
      <c r="C152" s="61"/>
      <c r="D152" s="112" t="s">
        <v>410</v>
      </c>
      <c r="E152" s="122" t="s">
        <v>411</v>
      </c>
      <c r="F152" s="113" t="s">
        <v>165</v>
      </c>
      <c r="G152" s="71" t="s">
        <v>412</v>
      </c>
      <c r="H152" s="60">
        <f t="shared" si="12"/>
        <v>489608.27299999999</v>
      </c>
      <c r="I152" s="60">
        <f>SUM(I153:I154)</f>
        <v>0</v>
      </c>
      <c r="J152" s="60">
        <f>SUM(J153:J154)</f>
        <v>0</v>
      </c>
      <c r="K152" s="60">
        <f>SUM(K153:K154)</f>
        <v>21963.357</v>
      </c>
      <c r="L152" s="60">
        <f>SUM(L153:L154)</f>
        <v>467644.91599999997</v>
      </c>
      <c r="N152" s="127"/>
      <c r="O152" s="127"/>
      <c r="P152" s="127"/>
      <c r="Q152" s="127"/>
      <c r="R152" s="127"/>
      <c r="S152" s="127"/>
      <c r="T152" s="129" t="s">
        <v>166</v>
      </c>
    </row>
    <row r="153" spans="3:20" ht="12" customHeight="1">
      <c r="C153" s="61"/>
      <c r="D153" s="112" t="s">
        <v>413</v>
      </c>
      <c r="E153" s="123" t="s">
        <v>414</v>
      </c>
      <c r="F153" s="113" t="s">
        <v>165</v>
      </c>
      <c r="G153" s="71" t="s">
        <v>415</v>
      </c>
      <c r="H153" s="60">
        <f t="shared" si="12"/>
        <v>0</v>
      </c>
      <c r="I153" s="70">
        <v>0</v>
      </c>
      <c r="J153" s="70">
        <v>0</v>
      </c>
      <c r="K153" s="70">
        <v>0</v>
      </c>
      <c r="L153" s="70">
        <v>0</v>
      </c>
      <c r="N153" s="127"/>
      <c r="O153" s="127"/>
      <c r="P153" s="127"/>
      <c r="Q153" s="127"/>
      <c r="R153" s="127"/>
      <c r="S153" s="127"/>
      <c r="T153" s="129" t="s">
        <v>166</v>
      </c>
    </row>
    <row r="154" spans="3:20" ht="12" customHeight="1">
      <c r="C154" s="61"/>
      <c r="D154" s="112" t="s">
        <v>416</v>
      </c>
      <c r="E154" s="123" t="s">
        <v>417</v>
      </c>
      <c r="F154" s="113" t="s">
        <v>165</v>
      </c>
      <c r="G154" s="71" t="s">
        <v>418</v>
      </c>
      <c r="H154" s="60">
        <f t="shared" si="12"/>
        <v>489608.27299999999</v>
      </c>
      <c r="I154" s="60">
        <f>SUM(I155,I158,I161,I164:I167)</f>
        <v>0</v>
      </c>
      <c r="J154" s="60">
        <f>SUM(J155,J158,J161,J164:J167)</f>
        <v>0</v>
      </c>
      <c r="K154" s="60">
        <f>SUM(K155,K158,K161,K164:K167)</f>
        <v>21963.357</v>
      </c>
      <c r="L154" s="60">
        <f>SUM(L155,L158,L161,L164:L167)</f>
        <v>467644.91599999997</v>
      </c>
      <c r="N154" s="127"/>
      <c r="O154" s="127"/>
      <c r="P154" s="127"/>
      <c r="Q154" s="127"/>
      <c r="R154" s="127"/>
      <c r="S154" s="127"/>
      <c r="T154" s="129" t="s">
        <v>166</v>
      </c>
    </row>
    <row r="155" spans="3:20" ht="36" customHeight="1">
      <c r="C155" s="61"/>
      <c r="D155" s="112" t="s">
        <v>419</v>
      </c>
      <c r="E155" s="124" t="s">
        <v>420</v>
      </c>
      <c r="F155" s="113" t="s">
        <v>165</v>
      </c>
      <c r="G155" s="71" t="s">
        <v>421</v>
      </c>
      <c r="H155" s="60">
        <f t="shared" si="12"/>
        <v>249434.86700000003</v>
      </c>
      <c r="I155" s="60">
        <f>SUM(I156:I157)</f>
        <v>0</v>
      </c>
      <c r="J155" s="60">
        <f>SUM(J156:J157)</f>
        <v>0</v>
      </c>
      <c r="K155" s="60">
        <f>SUM(K156:K157)</f>
        <v>4231.9769999999999</v>
      </c>
      <c r="L155" s="60">
        <f>SUM(L156:L157)</f>
        <v>245202.89</v>
      </c>
      <c r="N155" s="127"/>
      <c r="O155" s="127"/>
      <c r="P155" s="127"/>
      <c r="Q155" s="127"/>
      <c r="R155" s="127"/>
      <c r="S155" s="127"/>
      <c r="T155" s="129" t="s">
        <v>166</v>
      </c>
    </row>
    <row r="156" spans="3:20" ht="12" customHeight="1">
      <c r="C156" s="61"/>
      <c r="D156" s="112" t="s">
        <v>422</v>
      </c>
      <c r="E156" s="125" t="s">
        <v>423</v>
      </c>
      <c r="F156" s="113" t="s">
        <v>165</v>
      </c>
      <c r="G156" s="71" t="s">
        <v>424</v>
      </c>
      <c r="H156" s="60">
        <f t="shared" si="12"/>
        <v>249434.86700000003</v>
      </c>
      <c r="I156" s="70">
        <v>0</v>
      </c>
      <c r="J156" s="70">
        <v>0</v>
      </c>
      <c r="K156" s="70">
        <v>4231.9769999999999</v>
      </c>
      <c r="L156" s="70">
        <v>245202.89</v>
      </c>
      <c r="N156" s="127"/>
      <c r="O156" s="127"/>
      <c r="P156" s="127"/>
      <c r="Q156" s="127"/>
      <c r="R156" s="127"/>
      <c r="S156" s="127"/>
      <c r="T156" s="129" t="s">
        <v>166</v>
      </c>
    </row>
    <row r="157" spans="3:20" ht="12" customHeight="1">
      <c r="C157" s="61"/>
      <c r="D157" s="112" t="s">
        <v>425</v>
      </c>
      <c r="E157" s="125" t="s">
        <v>426</v>
      </c>
      <c r="F157" s="113" t="s">
        <v>165</v>
      </c>
      <c r="G157" s="71" t="s">
        <v>427</v>
      </c>
      <c r="H157" s="60">
        <f t="shared" si="12"/>
        <v>0</v>
      </c>
      <c r="I157" s="70">
        <v>0</v>
      </c>
      <c r="J157" s="70">
        <v>0</v>
      </c>
      <c r="K157" s="70">
        <v>0</v>
      </c>
      <c r="L157" s="70">
        <v>0</v>
      </c>
      <c r="N157" s="127"/>
      <c r="O157" s="127"/>
      <c r="P157" s="127"/>
      <c r="Q157" s="127"/>
      <c r="R157" s="127"/>
      <c r="S157" s="127"/>
      <c r="T157" s="129" t="s">
        <v>166</v>
      </c>
    </row>
    <row r="158" spans="3:20" ht="36" customHeight="1">
      <c r="C158" s="61"/>
      <c r="D158" s="112" t="s">
        <v>428</v>
      </c>
      <c r="E158" s="124" t="s">
        <v>429</v>
      </c>
      <c r="F158" s="113" t="s">
        <v>165</v>
      </c>
      <c r="G158" s="71" t="s">
        <v>430</v>
      </c>
      <c r="H158" s="60">
        <f t="shared" si="12"/>
        <v>219271.139</v>
      </c>
      <c r="I158" s="60">
        <f>SUM(I159:I160)</f>
        <v>0</v>
      </c>
      <c r="J158" s="60">
        <f>SUM(J159:J160)</f>
        <v>0</v>
      </c>
      <c r="K158" s="60">
        <f>SUM(K159:K160)</f>
        <v>8563.9069999999992</v>
      </c>
      <c r="L158" s="60">
        <f>SUM(L159:L160)</f>
        <v>210707.23199999999</v>
      </c>
      <c r="N158" s="127"/>
      <c r="O158" s="127"/>
      <c r="P158" s="127"/>
      <c r="Q158" s="127"/>
      <c r="R158" s="127"/>
      <c r="S158" s="127"/>
      <c r="T158" s="129" t="s">
        <v>166</v>
      </c>
    </row>
    <row r="159" spans="3:20" ht="12" customHeight="1">
      <c r="C159" s="61"/>
      <c r="D159" s="112" t="s">
        <v>431</v>
      </c>
      <c r="E159" s="125" t="s">
        <v>423</v>
      </c>
      <c r="F159" s="113" t="s">
        <v>165</v>
      </c>
      <c r="G159" s="71" t="s">
        <v>432</v>
      </c>
      <c r="H159" s="60">
        <f t="shared" si="12"/>
        <v>219271.139</v>
      </c>
      <c r="I159" s="70">
        <v>0</v>
      </c>
      <c r="J159" s="70">
        <v>0</v>
      </c>
      <c r="K159" s="70">
        <v>8563.9069999999992</v>
      </c>
      <c r="L159" s="70">
        <v>210707.23199999999</v>
      </c>
      <c r="N159" s="127"/>
      <c r="O159" s="127"/>
      <c r="P159" s="127"/>
      <c r="Q159" s="127"/>
      <c r="R159" s="127"/>
      <c r="S159" s="127"/>
      <c r="T159" s="129" t="s">
        <v>166</v>
      </c>
    </row>
    <row r="160" spans="3:20" ht="12" customHeight="1">
      <c r="C160" s="61"/>
      <c r="D160" s="112" t="s">
        <v>433</v>
      </c>
      <c r="E160" s="125" t="s">
        <v>426</v>
      </c>
      <c r="F160" s="113" t="s">
        <v>165</v>
      </c>
      <c r="G160" s="71" t="s">
        <v>434</v>
      </c>
      <c r="H160" s="60">
        <f t="shared" si="12"/>
        <v>0</v>
      </c>
      <c r="I160" s="70">
        <v>0</v>
      </c>
      <c r="J160" s="70">
        <v>0</v>
      </c>
      <c r="K160" s="70">
        <v>0</v>
      </c>
      <c r="L160" s="70">
        <v>0</v>
      </c>
      <c r="N160" s="127"/>
      <c r="O160" s="127"/>
      <c r="P160" s="127"/>
      <c r="Q160" s="127"/>
      <c r="R160" s="127"/>
      <c r="S160" s="127"/>
      <c r="T160" s="129" t="s">
        <v>166</v>
      </c>
    </row>
    <row r="161" spans="3:20" ht="24" customHeight="1">
      <c r="C161" s="61"/>
      <c r="D161" s="112" t="s">
        <v>435</v>
      </c>
      <c r="E161" s="124" t="s">
        <v>436</v>
      </c>
      <c r="F161" s="113" t="s">
        <v>165</v>
      </c>
      <c r="G161" s="71" t="s">
        <v>437</v>
      </c>
      <c r="H161" s="60">
        <f t="shared" si="12"/>
        <v>9640.5310000000009</v>
      </c>
      <c r="I161" s="60">
        <f>SUM(I162:I163)</f>
        <v>0</v>
      </c>
      <c r="J161" s="60">
        <f>SUM(J162:J163)</f>
        <v>0</v>
      </c>
      <c r="K161" s="60">
        <f>SUM(K162:K163)</f>
        <v>0</v>
      </c>
      <c r="L161" s="60">
        <f>SUM(L162:L163)</f>
        <v>9640.5310000000009</v>
      </c>
      <c r="N161" s="127"/>
      <c r="O161" s="127"/>
      <c r="P161" s="127"/>
      <c r="Q161" s="127"/>
      <c r="R161" s="127"/>
      <c r="S161" s="127"/>
      <c r="T161" s="129" t="s">
        <v>166</v>
      </c>
    </row>
    <row r="162" spans="3:20" ht="12" customHeight="1">
      <c r="C162" s="61"/>
      <c r="D162" s="112" t="s">
        <v>438</v>
      </c>
      <c r="E162" s="125" t="s">
        <v>423</v>
      </c>
      <c r="F162" s="113" t="s">
        <v>165</v>
      </c>
      <c r="G162" s="71" t="s">
        <v>439</v>
      </c>
      <c r="H162" s="60">
        <f t="shared" si="12"/>
        <v>9640.5310000000009</v>
      </c>
      <c r="I162" s="70">
        <v>0</v>
      </c>
      <c r="J162" s="70">
        <v>0</v>
      </c>
      <c r="K162" s="70">
        <v>0</v>
      </c>
      <c r="L162" s="70">
        <v>9640.5310000000009</v>
      </c>
      <c r="N162" s="127"/>
      <c r="O162" s="127"/>
      <c r="P162" s="127"/>
      <c r="Q162" s="127"/>
      <c r="R162" s="127"/>
      <c r="S162" s="127"/>
      <c r="T162" s="129" t="s">
        <v>166</v>
      </c>
    </row>
    <row r="163" spans="3:20" ht="12" customHeight="1">
      <c r="C163" s="61"/>
      <c r="D163" s="112" t="s">
        <v>440</v>
      </c>
      <c r="E163" s="125" t="s">
        <v>426</v>
      </c>
      <c r="F163" s="113" t="s">
        <v>165</v>
      </c>
      <c r="G163" s="71" t="s">
        <v>441</v>
      </c>
      <c r="H163" s="60">
        <f t="shared" si="12"/>
        <v>0</v>
      </c>
      <c r="I163" s="70">
        <v>0</v>
      </c>
      <c r="J163" s="70">
        <v>0</v>
      </c>
      <c r="K163" s="70">
        <v>0</v>
      </c>
      <c r="L163" s="70">
        <v>0</v>
      </c>
      <c r="N163" s="127"/>
      <c r="O163" s="127"/>
      <c r="P163" s="127"/>
      <c r="Q163" s="127"/>
      <c r="R163" s="127"/>
      <c r="S163" s="127"/>
      <c r="T163" s="129" t="s">
        <v>166</v>
      </c>
    </row>
    <row r="164" spans="3:20" ht="12" customHeight="1">
      <c r="C164" s="61"/>
      <c r="D164" s="112" t="s">
        <v>442</v>
      </c>
      <c r="E164" s="124" t="s">
        <v>443</v>
      </c>
      <c r="F164" s="113" t="s">
        <v>165</v>
      </c>
      <c r="G164" s="71" t="s">
        <v>444</v>
      </c>
      <c r="H164" s="60">
        <f t="shared" si="12"/>
        <v>1484.6590000000001</v>
      </c>
      <c r="I164" s="70">
        <v>0</v>
      </c>
      <c r="J164" s="70">
        <v>0</v>
      </c>
      <c r="K164" s="70">
        <v>765.89599999999996</v>
      </c>
      <c r="L164" s="70">
        <v>718.76300000000003</v>
      </c>
      <c r="N164" s="127"/>
      <c r="O164" s="127"/>
      <c r="P164" s="127"/>
      <c r="Q164" s="127"/>
      <c r="R164" s="127"/>
      <c r="S164" s="127"/>
      <c r="T164" s="129" t="s">
        <v>166</v>
      </c>
    </row>
    <row r="165" spans="3:20" ht="12" customHeight="1">
      <c r="C165" s="61"/>
      <c r="D165" s="112" t="s">
        <v>445</v>
      </c>
      <c r="E165" s="124" t="s">
        <v>446</v>
      </c>
      <c r="F165" s="113" t="s">
        <v>165</v>
      </c>
      <c r="G165" s="71" t="s">
        <v>447</v>
      </c>
      <c r="H165" s="60">
        <f t="shared" si="12"/>
        <v>1643.0810000000001</v>
      </c>
      <c r="I165" s="70">
        <v>0</v>
      </c>
      <c r="J165" s="70">
        <v>0</v>
      </c>
      <c r="K165" s="70">
        <v>873.00099999999998</v>
      </c>
      <c r="L165" s="70">
        <v>770.08</v>
      </c>
      <c r="N165" s="127"/>
      <c r="O165" s="127"/>
      <c r="P165" s="127"/>
      <c r="Q165" s="127"/>
      <c r="R165" s="127"/>
      <c r="S165" s="127"/>
      <c r="T165" s="129" t="s">
        <v>166</v>
      </c>
    </row>
    <row r="166" spans="3:20" ht="36" customHeight="1">
      <c r="C166" s="61"/>
      <c r="D166" s="112" t="s">
        <v>448</v>
      </c>
      <c r="E166" s="124" t="s">
        <v>449</v>
      </c>
      <c r="F166" s="113" t="s">
        <v>165</v>
      </c>
      <c r="G166" s="71" t="s">
        <v>450</v>
      </c>
      <c r="H166" s="60">
        <f t="shared" si="12"/>
        <v>317.27100000000002</v>
      </c>
      <c r="I166" s="70">
        <v>0</v>
      </c>
      <c r="J166" s="70">
        <v>0</v>
      </c>
      <c r="K166" s="70">
        <v>317.27100000000002</v>
      </c>
      <c r="L166" s="70">
        <v>0</v>
      </c>
      <c r="N166" s="127"/>
      <c r="O166" s="127"/>
      <c r="P166" s="127"/>
      <c r="Q166" s="127"/>
      <c r="R166" s="127"/>
      <c r="S166" s="127"/>
      <c r="T166" s="129" t="s">
        <v>166</v>
      </c>
    </row>
    <row r="167" spans="3:20" ht="24" customHeight="1">
      <c r="C167" s="61"/>
      <c r="D167" s="112" t="s">
        <v>451</v>
      </c>
      <c r="E167" s="124" t="s">
        <v>452</v>
      </c>
      <c r="F167" s="113" t="s">
        <v>165</v>
      </c>
      <c r="G167" s="71" t="s">
        <v>453</v>
      </c>
      <c r="H167" s="60">
        <f t="shared" si="12"/>
        <v>7816.7250000000004</v>
      </c>
      <c r="I167" s="70">
        <v>0</v>
      </c>
      <c r="J167" s="70">
        <v>0</v>
      </c>
      <c r="K167" s="70">
        <v>7211.3050000000003</v>
      </c>
      <c r="L167" s="70">
        <v>605.41999999999996</v>
      </c>
      <c r="N167" s="127"/>
      <c r="O167" s="127"/>
      <c r="P167" s="127"/>
      <c r="Q167" s="127"/>
      <c r="R167" s="127"/>
      <c r="S167" s="127"/>
      <c r="T167" s="129" t="s">
        <v>166</v>
      </c>
    </row>
    <row r="168" spans="3:20" ht="12" customHeight="1">
      <c r="C168" s="61"/>
      <c r="D168" s="112" t="s">
        <v>454</v>
      </c>
      <c r="E168" s="122" t="s">
        <v>455</v>
      </c>
      <c r="F168" s="113" t="s">
        <v>165</v>
      </c>
      <c r="G168" s="71" t="s">
        <v>456</v>
      </c>
      <c r="H168" s="60">
        <f t="shared" si="12"/>
        <v>0</v>
      </c>
      <c r="I168" s="60">
        <f>I171</f>
        <v>0</v>
      </c>
      <c r="J168" s="60">
        <f>J171</f>
        <v>0</v>
      </c>
      <c r="K168" s="60">
        <f>K171</f>
        <v>0</v>
      </c>
      <c r="L168" s="60">
        <f>L171</f>
        <v>0</v>
      </c>
      <c r="N168" s="127"/>
      <c r="O168" s="127"/>
      <c r="P168" s="127"/>
      <c r="Q168" s="127"/>
      <c r="R168" s="127"/>
      <c r="S168" s="127"/>
      <c r="T168" s="129" t="s">
        <v>166</v>
      </c>
    </row>
    <row r="169" spans="3:20" ht="12" customHeight="1">
      <c r="C169" s="61"/>
      <c r="D169" s="112" t="s">
        <v>457</v>
      </c>
      <c r="E169" s="123" t="s">
        <v>399</v>
      </c>
      <c r="F169" s="113" t="s">
        <v>318</v>
      </c>
      <c r="G169" s="71" t="s">
        <v>458</v>
      </c>
      <c r="H169" s="60">
        <f t="shared" si="12"/>
        <v>0</v>
      </c>
      <c r="I169" s="70">
        <v>0</v>
      </c>
      <c r="J169" s="70">
        <v>0</v>
      </c>
      <c r="K169" s="70">
        <v>0</v>
      </c>
      <c r="L169" s="70">
        <v>0</v>
      </c>
      <c r="N169" s="127"/>
      <c r="O169" s="127"/>
      <c r="P169" s="127"/>
      <c r="Q169" s="127"/>
      <c r="R169" s="127"/>
      <c r="S169" s="127"/>
      <c r="T169" s="129" t="s">
        <v>166</v>
      </c>
    </row>
    <row r="170" spans="3:20" ht="12" customHeight="1">
      <c r="C170" s="61"/>
      <c r="D170" s="112" t="s">
        <v>459</v>
      </c>
      <c r="E170" s="124" t="s">
        <v>402</v>
      </c>
      <c r="F170" s="113" t="s">
        <v>318</v>
      </c>
      <c r="G170" s="71" t="s">
        <v>460</v>
      </c>
      <c r="H170" s="60">
        <f t="shared" si="12"/>
        <v>0</v>
      </c>
      <c r="I170" s="70">
        <v>0</v>
      </c>
      <c r="J170" s="70">
        <v>0</v>
      </c>
      <c r="K170" s="70">
        <v>0</v>
      </c>
      <c r="L170" s="70">
        <v>0</v>
      </c>
      <c r="N170" s="127"/>
      <c r="O170" s="127"/>
      <c r="P170" s="127"/>
      <c r="Q170" s="127"/>
      <c r="R170" s="127"/>
      <c r="S170" s="127"/>
      <c r="T170" s="129" t="s">
        <v>166</v>
      </c>
    </row>
    <row r="171" spans="3:20" ht="12" customHeight="1">
      <c r="C171" s="61"/>
      <c r="D171" s="112" t="s">
        <v>461</v>
      </c>
      <c r="E171" s="123" t="s">
        <v>405</v>
      </c>
      <c r="F171" s="113" t="s">
        <v>165</v>
      </c>
      <c r="G171" s="71" t="s">
        <v>462</v>
      </c>
      <c r="H171" s="60">
        <f t="shared" si="12"/>
        <v>0</v>
      </c>
      <c r="I171" s="70">
        <v>0</v>
      </c>
      <c r="J171" s="70">
        <v>0</v>
      </c>
      <c r="K171" s="70">
        <v>0</v>
      </c>
      <c r="L171" s="70">
        <v>0</v>
      </c>
      <c r="N171" s="127"/>
      <c r="O171" s="127"/>
      <c r="P171" s="127"/>
      <c r="Q171" s="127"/>
      <c r="R171" s="127"/>
      <c r="S171" s="127"/>
      <c r="T171" s="129" t="s">
        <v>166</v>
      </c>
    </row>
    <row r="172" spans="3:20" ht="12" customHeight="1">
      <c r="C172" s="61"/>
      <c r="D172" s="72" t="s">
        <v>463</v>
      </c>
      <c r="E172" s="120" t="s">
        <v>464</v>
      </c>
      <c r="F172" s="121" t="s">
        <v>165</v>
      </c>
      <c r="G172" s="121" t="s">
        <v>465</v>
      </c>
      <c r="H172" s="60">
        <f t="shared" si="12"/>
        <v>53710.712</v>
      </c>
      <c r="I172" s="60">
        <f>SUM(I173,I174)</f>
        <v>0</v>
      </c>
      <c r="J172" s="60">
        <f>SUM(J173,J174)</f>
        <v>0</v>
      </c>
      <c r="K172" s="60">
        <f>SUM(K173,K174)</f>
        <v>53710.712</v>
      </c>
      <c r="L172" s="60">
        <f>SUM(L173,L174)</f>
        <v>0</v>
      </c>
      <c r="N172" s="127"/>
      <c r="O172" s="127"/>
      <c r="P172" s="127"/>
      <c r="Q172" s="127"/>
      <c r="R172" s="127"/>
      <c r="S172" s="127"/>
      <c r="T172" s="129" t="s">
        <v>166</v>
      </c>
    </row>
    <row r="173" spans="3:20" ht="12" customHeight="1">
      <c r="C173" s="61"/>
      <c r="D173" s="112" t="s">
        <v>466</v>
      </c>
      <c r="E173" s="122" t="s">
        <v>393</v>
      </c>
      <c r="F173" s="113" t="s">
        <v>165</v>
      </c>
      <c r="G173" s="71" t="s">
        <v>467</v>
      </c>
      <c r="H173" s="60">
        <f t="shared" si="12"/>
        <v>0</v>
      </c>
      <c r="I173" s="70">
        <v>0</v>
      </c>
      <c r="J173" s="70">
        <v>0</v>
      </c>
      <c r="K173" s="70">
        <v>0</v>
      </c>
      <c r="L173" s="70">
        <v>0</v>
      </c>
      <c r="N173" s="127"/>
      <c r="O173" s="127"/>
      <c r="P173" s="127"/>
      <c r="Q173" s="127"/>
      <c r="R173" s="127"/>
      <c r="S173" s="127"/>
      <c r="T173" s="129" t="s">
        <v>166</v>
      </c>
    </row>
    <row r="174" spans="3:20" ht="12" customHeight="1">
      <c r="C174" s="61"/>
      <c r="D174" s="112" t="s">
        <v>468</v>
      </c>
      <c r="E174" s="122" t="s">
        <v>396</v>
      </c>
      <c r="F174" s="113" t="s">
        <v>165</v>
      </c>
      <c r="G174" s="71" t="s">
        <v>469</v>
      </c>
      <c r="H174" s="60">
        <f t="shared" si="12"/>
        <v>53710.712</v>
      </c>
      <c r="I174" s="60">
        <f>I176</f>
        <v>0</v>
      </c>
      <c r="J174" s="60">
        <f>J176</f>
        <v>0</v>
      </c>
      <c r="K174" s="60">
        <f>K176</f>
        <v>53710.712</v>
      </c>
      <c r="L174" s="60">
        <f>L176</f>
        <v>0</v>
      </c>
      <c r="N174" s="127"/>
      <c r="O174" s="127"/>
      <c r="P174" s="127"/>
      <c r="Q174" s="127"/>
      <c r="R174" s="127"/>
      <c r="S174" s="127"/>
      <c r="T174" s="129" t="s">
        <v>166</v>
      </c>
    </row>
    <row r="175" spans="3:20" ht="12" customHeight="1">
      <c r="C175" s="61"/>
      <c r="D175" s="112" t="s">
        <v>470</v>
      </c>
      <c r="E175" s="123" t="s">
        <v>471</v>
      </c>
      <c r="F175" s="113" t="s">
        <v>318</v>
      </c>
      <c r="G175" s="71" t="s">
        <v>472</v>
      </c>
      <c r="H175" s="60">
        <f t="shared" si="12"/>
        <v>79.41</v>
      </c>
      <c r="I175" s="70">
        <v>0</v>
      </c>
      <c r="J175" s="70">
        <v>0</v>
      </c>
      <c r="K175" s="70">
        <v>79.41</v>
      </c>
      <c r="L175" s="70">
        <v>0</v>
      </c>
      <c r="N175" s="127"/>
      <c r="O175" s="127"/>
      <c r="P175" s="127"/>
      <c r="Q175" s="127"/>
      <c r="R175" s="127"/>
      <c r="S175" s="127"/>
      <c r="T175" s="129" t="s">
        <v>166</v>
      </c>
    </row>
    <row r="176" spans="3:20" ht="12" customHeight="1">
      <c r="C176" s="61"/>
      <c r="D176" s="112" t="s">
        <v>473</v>
      </c>
      <c r="E176" s="123" t="s">
        <v>405</v>
      </c>
      <c r="F176" s="113" t="s">
        <v>165</v>
      </c>
      <c r="G176" s="71" t="s">
        <v>474</v>
      </c>
      <c r="H176" s="60">
        <f t="shared" si="12"/>
        <v>53710.712</v>
      </c>
      <c r="I176" s="70">
        <v>0</v>
      </c>
      <c r="J176" s="70">
        <v>0</v>
      </c>
      <c r="K176" s="70">
        <v>53710.712</v>
      </c>
      <c r="L176" s="70">
        <v>0</v>
      </c>
      <c r="N176" s="127"/>
      <c r="O176" s="127"/>
      <c r="P176" s="127"/>
      <c r="Q176" s="127"/>
      <c r="R176" s="127"/>
      <c r="S176" s="127"/>
      <c r="T176" s="129" t="s">
        <v>166</v>
      </c>
    </row>
    <row r="177" spans="3:20" ht="18" customHeight="1">
      <c r="C177" s="61"/>
      <c r="D177" s="181" t="s">
        <v>475</v>
      </c>
      <c r="E177" s="182"/>
      <c r="F177" s="182"/>
      <c r="G177" s="144"/>
      <c r="H177" s="145"/>
      <c r="I177" s="145"/>
      <c r="J177" s="145"/>
      <c r="K177" s="145"/>
      <c r="L177" s="146"/>
      <c r="N177" s="127"/>
      <c r="O177" s="127"/>
      <c r="P177" s="127"/>
      <c r="Q177" s="127"/>
      <c r="R177" s="127"/>
      <c r="S177" s="127"/>
      <c r="T177" s="127"/>
    </row>
    <row r="178" spans="3:20" ht="24" customHeight="1">
      <c r="C178" s="61"/>
      <c r="D178" s="72" t="s">
        <v>476</v>
      </c>
      <c r="E178" s="120" t="s">
        <v>477</v>
      </c>
      <c r="F178" s="121" t="s">
        <v>478</v>
      </c>
      <c r="G178" s="121" t="s">
        <v>479</v>
      </c>
      <c r="H178" s="60">
        <f t="shared" ref="H178:H198" si="13">SUM(I178:L178)</f>
        <v>790055.04599999997</v>
      </c>
      <c r="I178" s="60">
        <f>SUM(I179:I180)</f>
        <v>0</v>
      </c>
      <c r="J178" s="60">
        <f>SUM(J179:J180)</f>
        <v>0</v>
      </c>
      <c r="K178" s="60">
        <f>SUM(K179:K180)</f>
        <v>593873.64399999997</v>
      </c>
      <c r="L178" s="60">
        <f>SUM(L179:L180)</f>
        <v>196181.402</v>
      </c>
      <c r="N178" s="127"/>
      <c r="O178" s="127"/>
      <c r="P178" s="127"/>
      <c r="Q178" s="127"/>
      <c r="R178" s="127"/>
      <c r="S178" s="127"/>
      <c r="T178" s="129" t="s">
        <v>166</v>
      </c>
    </row>
    <row r="179" spans="3:20" ht="12" customHeight="1">
      <c r="C179" s="61"/>
      <c r="D179" s="112" t="s">
        <v>480</v>
      </c>
      <c r="E179" s="122" t="s">
        <v>393</v>
      </c>
      <c r="F179" s="113" t="s">
        <v>478</v>
      </c>
      <c r="G179" s="71" t="s">
        <v>481</v>
      </c>
      <c r="H179" s="60">
        <f t="shared" si="13"/>
        <v>739719.30900000001</v>
      </c>
      <c r="I179" s="70">
        <v>0</v>
      </c>
      <c r="J179" s="70">
        <v>0</v>
      </c>
      <c r="K179" s="70">
        <v>562574.29099999997</v>
      </c>
      <c r="L179" s="70">
        <v>177145.01800000001</v>
      </c>
      <c r="N179" s="127"/>
      <c r="O179" s="127"/>
      <c r="P179" s="127"/>
      <c r="Q179" s="127"/>
      <c r="R179" s="127"/>
      <c r="S179" s="127"/>
      <c r="T179" s="129" t="s">
        <v>166</v>
      </c>
    </row>
    <row r="180" spans="3:20" ht="12" customHeight="1">
      <c r="C180" s="61"/>
      <c r="D180" s="112" t="s">
        <v>482</v>
      </c>
      <c r="E180" s="122" t="s">
        <v>396</v>
      </c>
      <c r="F180" s="113" t="s">
        <v>478</v>
      </c>
      <c r="G180" s="71" t="s">
        <v>483</v>
      </c>
      <c r="H180" s="60">
        <f t="shared" si="13"/>
        <v>50335.737000000001</v>
      </c>
      <c r="I180" s="60">
        <f>SUM(I181,I183)</f>
        <v>0</v>
      </c>
      <c r="J180" s="60">
        <f>SUM(J181,J183)</f>
        <v>0</v>
      </c>
      <c r="K180" s="60">
        <f>SUM(K181,K183)</f>
        <v>31299.352999999999</v>
      </c>
      <c r="L180" s="60">
        <f>SUM(L181,L183)</f>
        <v>19036.384000000002</v>
      </c>
      <c r="N180" s="127"/>
      <c r="O180" s="127"/>
      <c r="P180" s="127"/>
      <c r="Q180" s="127"/>
      <c r="R180" s="127"/>
      <c r="S180" s="127"/>
      <c r="T180" s="129" t="s">
        <v>166</v>
      </c>
    </row>
    <row r="181" spans="3:20" ht="12" customHeight="1">
      <c r="C181" s="61"/>
      <c r="D181" s="112" t="s">
        <v>484</v>
      </c>
      <c r="E181" s="123" t="s">
        <v>399</v>
      </c>
      <c r="F181" s="113" t="s">
        <v>478</v>
      </c>
      <c r="G181" s="71" t="s">
        <v>485</v>
      </c>
      <c r="H181" s="60">
        <f t="shared" si="13"/>
        <v>40154.029000000002</v>
      </c>
      <c r="I181" s="70">
        <v>0</v>
      </c>
      <c r="J181" s="70">
        <v>0</v>
      </c>
      <c r="K181" s="70">
        <v>26506.284</v>
      </c>
      <c r="L181" s="70">
        <v>13647.745000000001</v>
      </c>
      <c r="N181" s="127"/>
      <c r="O181" s="127"/>
      <c r="P181" s="127"/>
      <c r="Q181" s="127"/>
      <c r="R181" s="127"/>
      <c r="S181" s="127"/>
      <c r="T181" s="129" t="s">
        <v>166</v>
      </c>
    </row>
    <row r="182" spans="3:20" ht="12" customHeight="1">
      <c r="C182" s="61"/>
      <c r="D182" s="112" t="s">
        <v>486</v>
      </c>
      <c r="E182" s="124" t="s">
        <v>487</v>
      </c>
      <c r="F182" s="113" t="s">
        <v>478</v>
      </c>
      <c r="G182" s="71" t="s">
        <v>488</v>
      </c>
      <c r="H182" s="60">
        <f t="shared" si="13"/>
        <v>0</v>
      </c>
      <c r="I182" s="70">
        <v>0</v>
      </c>
      <c r="J182" s="70">
        <v>0</v>
      </c>
      <c r="K182" s="70">
        <v>0</v>
      </c>
      <c r="L182" s="70">
        <v>0</v>
      </c>
      <c r="N182" s="127"/>
      <c r="O182" s="127"/>
      <c r="P182" s="127"/>
      <c r="Q182" s="127"/>
      <c r="R182" s="127"/>
      <c r="S182" s="127"/>
      <c r="T182" s="129" t="s">
        <v>166</v>
      </c>
    </row>
    <row r="183" spans="3:20" ht="12" customHeight="1">
      <c r="C183" s="61"/>
      <c r="D183" s="112" t="s">
        <v>489</v>
      </c>
      <c r="E183" s="123" t="s">
        <v>405</v>
      </c>
      <c r="F183" s="113" t="s">
        <v>478</v>
      </c>
      <c r="G183" s="71" t="s">
        <v>490</v>
      </c>
      <c r="H183" s="60">
        <f t="shared" si="13"/>
        <v>10181.708000000001</v>
      </c>
      <c r="I183" s="70">
        <v>0</v>
      </c>
      <c r="J183" s="70">
        <v>0</v>
      </c>
      <c r="K183" s="70">
        <v>4793.0690000000004</v>
      </c>
      <c r="L183" s="70">
        <v>5388.6390000000001</v>
      </c>
      <c r="N183" s="127"/>
      <c r="O183" s="127"/>
      <c r="P183" s="127"/>
      <c r="Q183" s="127"/>
      <c r="R183" s="127"/>
      <c r="S183" s="127"/>
      <c r="T183" s="129" t="s">
        <v>166</v>
      </c>
    </row>
    <row r="184" spans="3:20" ht="12" customHeight="1">
      <c r="C184" s="61"/>
      <c r="D184" s="72" t="s">
        <v>491</v>
      </c>
      <c r="E184" s="120" t="s">
        <v>492</v>
      </c>
      <c r="F184" s="121" t="s">
        <v>478</v>
      </c>
      <c r="G184" s="121" t="s">
        <v>493</v>
      </c>
      <c r="H184" s="60">
        <f t="shared" si="13"/>
        <v>588678.70199999993</v>
      </c>
      <c r="I184" s="60">
        <f>SUM(I185,I190)</f>
        <v>149.559</v>
      </c>
      <c r="J184" s="60">
        <f>SUM(J185,J190)</f>
        <v>0</v>
      </c>
      <c r="K184" s="60">
        <f>SUM(K185,K190)</f>
        <v>149480.67299999998</v>
      </c>
      <c r="L184" s="60">
        <f>SUM(L185,L190)</f>
        <v>439048.47</v>
      </c>
      <c r="N184" s="127"/>
      <c r="O184" s="127"/>
      <c r="P184" s="127"/>
      <c r="Q184" s="127"/>
      <c r="R184" s="127"/>
      <c r="S184" s="127"/>
      <c r="T184" s="129" t="s">
        <v>166</v>
      </c>
    </row>
    <row r="185" spans="3:20" ht="12" customHeight="1">
      <c r="C185" s="61"/>
      <c r="D185" s="112" t="s">
        <v>494</v>
      </c>
      <c r="E185" s="122" t="s">
        <v>393</v>
      </c>
      <c r="F185" s="113" t="s">
        <v>478</v>
      </c>
      <c r="G185" s="71" t="s">
        <v>495</v>
      </c>
      <c r="H185" s="60">
        <f t="shared" si="13"/>
        <v>588678.70199999993</v>
      </c>
      <c r="I185" s="60">
        <f>SUM(I186:I187)</f>
        <v>149.559</v>
      </c>
      <c r="J185" s="60">
        <f>SUM(J186:J187)</f>
        <v>0</v>
      </c>
      <c r="K185" s="60">
        <f>SUM(K186:K187)</f>
        <v>149480.67299999998</v>
      </c>
      <c r="L185" s="60">
        <f>SUM(L186:L187)</f>
        <v>439048.47</v>
      </c>
      <c r="N185" s="127"/>
      <c r="O185" s="127"/>
      <c r="P185" s="127"/>
      <c r="Q185" s="127"/>
      <c r="R185" s="127"/>
      <c r="S185" s="127"/>
      <c r="T185" s="129" t="s">
        <v>166</v>
      </c>
    </row>
    <row r="186" spans="3:20" ht="12" customHeight="1">
      <c r="C186" s="61"/>
      <c r="D186" s="112" t="s">
        <v>496</v>
      </c>
      <c r="E186" s="123" t="s">
        <v>414</v>
      </c>
      <c r="F186" s="113" t="s">
        <v>478</v>
      </c>
      <c r="G186" s="71" t="s">
        <v>497</v>
      </c>
      <c r="H186" s="60">
        <f t="shared" si="13"/>
        <v>207099.65</v>
      </c>
      <c r="I186" s="70">
        <v>149.559</v>
      </c>
      <c r="J186" s="70">
        <v>0</v>
      </c>
      <c r="K186" s="70">
        <v>132310.29699999999</v>
      </c>
      <c r="L186" s="70">
        <v>74639.793999999994</v>
      </c>
      <c r="N186" s="127"/>
      <c r="O186" s="127"/>
      <c r="P186" s="127"/>
      <c r="Q186" s="127"/>
      <c r="R186" s="127"/>
      <c r="S186" s="127"/>
      <c r="T186" s="129" t="s">
        <v>166</v>
      </c>
    </row>
    <row r="187" spans="3:20" ht="12" customHeight="1">
      <c r="C187" s="61"/>
      <c r="D187" s="112" t="s">
        <v>498</v>
      </c>
      <c r="E187" s="123" t="s">
        <v>417</v>
      </c>
      <c r="F187" s="113" t="s">
        <v>478</v>
      </c>
      <c r="G187" s="71" t="s">
        <v>499</v>
      </c>
      <c r="H187" s="60">
        <f t="shared" si="13"/>
        <v>381579.05199999997</v>
      </c>
      <c r="I187" s="60">
        <f>SUM(I188:I189)</f>
        <v>0</v>
      </c>
      <c r="J187" s="60">
        <f>SUM(J188:J189)</f>
        <v>0</v>
      </c>
      <c r="K187" s="60">
        <f>SUM(K188:K189)</f>
        <v>17170.376</v>
      </c>
      <c r="L187" s="60">
        <f>SUM(L188:L189)</f>
        <v>364408.67599999998</v>
      </c>
      <c r="N187" s="127"/>
      <c r="O187" s="127"/>
      <c r="P187" s="127"/>
      <c r="Q187" s="127"/>
      <c r="R187" s="127"/>
      <c r="S187" s="127"/>
      <c r="T187" s="129" t="s">
        <v>166</v>
      </c>
    </row>
    <row r="188" spans="3:20" ht="12" customHeight="1">
      <c r="C188" s="61"/>
      <c r="D188" s="112" t="s">
        <v>500</v>
      </c>
      <c r="E188" s="124" t="s">
        <v>423</v>
      </c>
      <c r="F188" s="113" t="s">
        <v>478</v>
      </c>
      <c r="G188" s="71" t="s">
        <v>501</v>
      </c>
      <c r="H188" s="60">
        <f t="shared" si="13"/>
        <v>381579.05199999997</v>
      </c>
      <c r="I188" s="70">
        <v>0</v>
      </c>
      <c r="J188" s="70">
        <v>0</v>
      </c>
      <c r="K188" s="70">
        <v>17170.376</v>
      </c>
      <c r="L188" s="70">
        <v>364408.67599999998</v>
      </c>
      <c r="N188" s="127"/>
      <c r="O188" s="127"/>
      <c r="P188" s="127"/>
      <c r="Q188" s="127"/>
      <c r="R188" s="127"/>
      <c r="S188" s="127"/>
      <c r="T188" s="129" t="s">
        <v>166</v>
      </c>
    </row>
    <row r="189" spans="3:20" ht="12" customHeight="1">
      <c r="C189" s="61"/>
      <c r="D189" s="112" t="s">
        <v>502</v>
      </c>
      <c r="E189" s="124" t="s">
        <v>503</v>
      </c>
      <c r="F189" s="113" t="s">
        <v>478</v>
      </c>
      <c r="G189" s="71" t="s">
        <v>504</v>
      </c>
      <c r="H189" s="60">
        <f t="shared" si="13"/>
        <v>0</v>
      </c>
      <c r="I189" s="70">
        <v>0</v>
      </c>
      <c r="J189" s="70">
        <v>0</v>
      </c>
      <c r="K189" s="70">
        <v>0</v>
      </c>
      <c r="L189" s="70">
        <v>0</v>
      </c>
      <c r="N189" s="127"/>
      <c r="O189" s="127"/>
      <c r="P189" s="127"/>
      <c r="Q189" s="127"/>
      <c r="R189" s="127"/>
      <c r="S189" s="127"/>
      <c r="T189" s="129" t="s">
        <v>166</v>
      </c>
    </row>
    <row r="190" spans="3:20" ht="12" customHeight="1">
      <c r="C190" s="61"/>
      <c r="D190" s="112" t="s">
        <v>505</v>
      </c>
      <c r="E190" s="122" t="s">
        <v>455</v>
      </c>
      <c r="F190" s="113" t="s">
        <v>478</v>
      </c>
      <c r="G190" s="71" t="s">
        <v>506</v>
      </c>
      <c r="H190" s="60">
        <f t="shared" si="13"/>
        <v>0</v>
      </c>
      <c r="I190" s="60">
        <f>SUM(I191,I193)</f>
        <v>0</v>
      </c>
      <c r="J190" s="60">
        <f>SUM(J191,J193)</f>
        <v>0</v>
      </c>
      <c r="K190" s="60">
        <f>SUM(K191,K193)</f>
        <v>0</v>
      </c>
      <c r="L190" s="60">
        <f>SUM(L191,L193)</f>
        <v>0</v>
      </c>
      <c r="N190" s="127"/>
      <c r="O190" s="127"/>
      <c r="P190" s="127"/>
      <c r="Q190" s="127"/>
      <c r="R190" s="127"/>
      <c r="S190" s="127"/>
      <c r="T190" s="129" t="s">
        <v>166</v>
      </c>
    </row>
    <row r="191" spans="3:20" ht="12" customHeight="1">
      <c r="C191" s="61"/>
      <c r="D191" s="112" t="s">
        <v>507</v>
      </c>
      <c r="E191" s="123" t="s">
        <v>399</v>
      </c>
      <c r="F191" s="113" t="s">
        <v>478</v>
      </c>
      <c r="G191" s="71" t="s">
        <v>508</v>
      </c>
      <c r="H191" s="60">
        <f t="shared" si="13"/>
        <v>0</v>
      </c>
      <c r="I191" s="70">
        <v>0</v>
      </c>
      <c r="J191" s="70">
        <v>0</v>
      </c>
      <c r="K191" s="70">
        <v>0</v>
      </c>
      <c r="L191" s="70">
        <v>0</v>
      </c>
      <c r="N191" s="127"/>
      <c r="O191" s="127"/>
      <c r="P191" s="127"/>
      <c r="Q191" s="127"/>
      <c r="R191" s="127"/>
      <c r="S191" s="127"/>
      <c r="T191" s="129" t="s">
        <v>166</v>
      </c>
    </row>
    <row r="192" spans="3:20" ht="12" customHeight="1">
      <c r="C192" s="61"/>
      <c r="D192" s="112" t="s">
        <v>509</v>
      </c>
      <c r="E192" s="124" t="s">
        <v>487</v>
      </c>
      <c r="F192" s="113" t="s">
        <v>478</v>
      </c>
      <c r="G192" s="71" t="s">
        <v>510</v>
      </c>
      <c r="H192" s="60">
        <f t="shared" si="13"/>
        <v>0</v>
      </c>
      <c r="I192" s="70">
        <v>0</v>
      </c>
      <c r="J192" s="70">
        <v>0</v>
      </c>
      <c r="K192" s="70">
        <v>0</v>
      </c>
      <c r="L192" s="70">
        <v>0</v>
      </c>
      <c r="N192" s="127"/>
      <c r="O192" s="127"/>
      <c r="P192" s="127"/>
      <c r="Q192" s="127"/>
      <c r="R192" s="127"/>
      <c r="S192" s="127"/>
      <c r="T192" s="129" t="s">
        <v>166</v>
      </c>
    </row>
    <row r="193" spans="3:20" ht="12" customHeight="1">
      <c r="C193" s="61"/>
      <c r="D193" s="112" t="s">
        <v>511</v>
      </c>
      <c r="E193" s="123" t="s">
        <v>405</v>
      </c>
      <c r="F193" s="113" t="s">
        <v>478</v>
      </c>
      <c r="G193" s="71" t="s">
        <v>512</v>
      </c>
      <c r="H193" s="60">
        <f t="shared" si="13"/>
        <v>0</v>
      </c>
      <c r="I193" s="70">
        <v>0</v>
      </c>
      <c r="J193" s="70">
        <v>0</v>
      </c>
      <c r="K193" s="70">
        <v>0</v>
      </c>
      <c r="L193" s="70">
        <v>0</v>
      </c>
      <c r="N193" s="127"/>
      <c r="O193" s="127"/>
      <c r="P193" s="127"/>
      <c r="Q193" s="127"/>
      <c r="R193" s="127"/>
      <c r="S193" s="127"/>
      <c r="T193" s="129" t="s">
        <v>166</v>
      </c>
    </row>
    <row r="194" spans="3:20" ht="12" customHeight="1">
      <c r="C194" s="61"/>
      <c r="D194" s="72" t="s">
        <v>513</v>
      </c>
      <c r="E194" s="120" t="s">
        <v>514</v>
      </c>
      <c r="F194" s="121" t="s">
        <v>478</v>
      </c>
      <c r="G194" s="121" t="s">
        <v>515</v>
      </c>
      <c r="H194" s="60">
        <f t="shared" si="13"/>
        <v>47827.545000000006</v>
      </c>
      <c r="I194" s="60">
        <f>SUM(I195:I196)</f>
        <v>0</v>
      </c>
      <c r="J194" s="60">
        <f>SUM(J195:J196)</f>
        <v>0</v>
      </c>
      <c r="K194" s="60">
        <f>SUM(K195:K196)</f>
        <v>47827.545000000006</v>
      </c>
      <c r="L194" s="60">
        <f>SUM(L195:L196)</f>
        <v>0</v>
      </c>
      <c r="N194" s="127"/>
      <c r="O194" s="127"/>
      <c r="P194" s="127"/>
      <c r="Q194" s="127"/>
      <c r="R194" s="127"/>
      <c r="S194" s="127"/>
      <c r="T194" s="129" t="s">
        <v>166</v>
      </c>
    </row>
    <row r="195" spans="3:20" ht="12" customHeight="1">
      <c r="C195" s="61"/>
      <c r="D195" s="112" t="s">
        <v>516</v>
      </c>
      <c r="E195" s="122" t="s">
        <v>393</v>
      </c>
      <c r="F195" s="113" t="s">
        <v>478</v>
      </c>
      <c r="G195" s="71" t="s">
        <v>517</v>
      </c>
      <c r="H195" s="60">
        <f t="shared" si="13"/>
        <v>0</v>
      </c>
      <c r="I195" s="70">
        <v>0</v>
      </c>
      <c r="J195" s="70">
        <v>0</v>
      </c>
      <c r="K195" s="70">
        <v>0</v>
      </c>
      <c r="L195" s="70">
        <v>0</v>
      </c>
      <c r="N195" s="127"/>
      <c r="O195" s="127"/>
      <c r="P195" s="127"/>
      <c r="Q195" s="127"/>
      <c r="R195" s="127"/>
      <c r="S195" s="127"/>
      <c r="T195" s="129" t="s">
        <v>166</v>
      </c>
    </row>
    <row r="196" spans="3:20" ht="12" customHeight="1">
      <c r="C196" s="61"/>
      <c r="D196" s="112" t="s">
        <v>518</v>
      </c>
      <c r="E196" s="122" t="s">
        <v>396</v>
      </c>
      <c r="F196" s="113" t="s">
        <v>478</v>
      </c>
      <c r="G196" s="71" t="s">
        <v>519</v>
      </c>
      <c r="H196" s="60">
        <f t="shared" si="13"/>
        <v>47827.545000000006</v>
      </c>
      <c r="I196" s="60">
        <f>SUM(I197:I198)</f>
        <v>0</v>
      </c>
      <c r="J196" s="60">
        <f>SUM(J197:J198)</f>
        <v>0</v>
      </c>
      <c r="K196" s="60">
        <f>SUM(K197:K198)</f>
        <v>47827.545000000006</v>
      </c>
      <c r="L196" s="60">
        <f>SUM(L197:L198)</f>
        <v>0</v>
      </c>
      <c r="N196" s="127"/>
      <c r="O196" s="127"/>
      <c r="P196" s="127"/>
      <c r="Q196" s="127"/>
      <c r="R196" s="127"/>
      <c r="S196" s="127"/>
      <c r="T196" s="129" t="s">
        <v>166</v>
      </c>
    </row>
    <row r="197" spans="3:20" ht="12" customHeight="1">
      <c r="C197" s="61"/>
      <c r="D197" s="112" t="s">
        <v>520</v>
      </c>
      <c r="E197" s="123" t="s">
        <v>471</v>
      </c>
      <c r="F197" s="113" t="s">
        <v>478</v>
      </c>
      <c r="G197" s="71" t="s">
        <v>521</v>
      </c>
      <c r="H197" s="60">
        <f t="shared" si="13"/>
        <v>47208.732000000004</v>
      </c>
      <c r="I197" s="70">
        <v>0</v>
      </c>
      <c r="J197" s="70">
        <v>0</v>
      </c>
      <c r="K197" s="70">
        <v>47208.732000000004</v>
      </c>
      <c r="L197" s="70">
        <v>0</v>
      </c>
      <c r="N197" s="127"/>
      <c r="O197" s="127"/>
      <c r="P197" s="127"/>
      <c r="Q197" s="127"/>
      <c r="R197" s="127"/>
      <c r="S197" s="127"/>
      <c r="T197" s="129" t="s">
        <v>166</v>
      </c>
    </row>
    <row r="198" spans="3:20" ht="12" customHeight="1">
      <c r="C198" s="61"/>
      <c r="D198" s="112" t="s">
        <v>522</v>
      </c>
      <c r="E198" s="123" t="s">
        <v>405</v>
      </c>
      <c r="F198" s="113" t="s">
        <v>478</v>
      </c>
      <c r="G198" s="71" t="s">
        <v>523</v>
      </c>
      <c r="H198" s="60">
        <f t="shared" si="13"/>
        <v>618.81299999999999</v>
      </c>
      <c r="I198" s="70">
        <v>0</v>
      </c>
      <c r="J198" s="70">
        <v>0</v>
      </c>
      <c r="K198" s="70">
        <v>618.81299999999999</v>
      </c>
      <c r="L198" s="70">
        <v>0</v>
      </c>
      <c r="N198" s="127"/>
      <c r="O198" s="127"/>
      <c r="P198" s="127"/>
      <c r="Q198" s="127"/>
      <c r="R198" s="127"/>
      <c r="S198" s="127"/>
      <c r="T198" s="129" t="s">
        <v>166</v>
      </c>
    </row>
  </sheetData>
  <sheetProtection formatColumns="0" formatRows="0" insertRows="0" deleteColumns="0" deleteRows="0" sort="0" autoFilter="0"/>
  <mergeCells count="11">
    <mergeCell ref="D14:F14"/>
    <mergeCell ref="D77:F77"/>
    <mergeCell ref="D140:F140"/>
    <mergeCell ref="D144:F144"/>
    <mergeCell ref="D177:F17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37" t="s">
        <v>524</v>
      </c>
      <c r="B1" s="138" t="s">
        <v>525</v>
      </c>
      <c r="C1" s="137" t="s">
        <v>524</v>
      </c>
      <c r="D1" s="89"/>
      <c r="E1" s="90" t="s">
        <v>526</v>
      </c>
      <c r="F1" s="89"/>
      <c r="G1" s="90" t="s">
        <v>527</v>
      </c>
      <c r="H1" s="89"/>
      <c r="I1" s="91" t="s">
        <v>528</v>
      </c>
      <c r="J1" s="90" t="s">
        <v>529</v>
      </c>
      <c r="L1" s="90" t="s">
        <v>530</v>
      </c>
      <c r="O1" s="90" t="s">
        <v>531</v>
      </c>
    </row>
    <row r="2" spans="1:15" ht="11.25" customHeight="1">
      <c r="A2" s="137" t="s">
        <v>532</v>
      </c>
      <c r="B2" s="138" t="s">
        <v>533</v>
      </c>
      <c r="C2" s="137" t="s">
        <v>532</v>
      </c>
      <c r="D2" s="89"/>
      <c r="E2" s="92" t="s">
        <v>534</v>
      </c>
      <c r="F2" s="89"/>
      <c r="G2" s="93" t="str">
        <f>YEAR</f>
        <v>2024</v>
      </c>
      <c r="H2" s="89"/>
      <c r="I2" s="91" t="s">
        <v>535</v>
      </c>
      <c r="J2" s="90" t="s">
        <v>536</v>
      </c>
      <c r="L2" s="92" t="s">
        <v>110</v>
      </c>
      <c r="M2" s="97">
        <v>1</v>
      </c>
      <c r="O2" s="92">
        <v>2022</v>
      </c>
    </row>
    <row r="3" spans="1:15" ht="11.25" customHeight="1">
      <c r="A3" s="137" t="s">
        <v>537</v>
      </c>
      <c r="B3" s="138" t="s">
        <v>538</v>
      </c>
      <c r="C3" s="137" t="s">
        <v>537</v>
      </c>
      <c r="D3" s="89"/>
      <c r="E3" s="92" t="s">
        <v>73</v>
      </c>
      <c r="F3" s="89"/>
      <c r="H3" s="89"/>
      <c r="I3" s="91" t="s">
        <v>539</v>
      </c>
      <c r="J3" s="90" t="s">
        <v>540</v>
      </c>
      <c r="L3" s="92" t="s">
        <v>115</v>
      </c>
      <c r="M3" s="97">
        <v>2</v>
      </c>
      <c r="O3" s="92">
        <v>2023</v>
      </c>
    </row>
    <row r="4" spans="1:15" ht="11.25" customHeight="1">
      <c r="A4" s="137" t="s">
        <v>541</v>
      </c>
      <c r="B4" s="138" t="s">
        <v>542</v>
      </c>
      <c r="C4" s="137" t="s">
        <v>541</v>
      </c>
      <c r="D4" s="89"/>
      <c r="F4" s="89"/>
      <c r="G4" s="90" t="s">
        <v>543</v>
      </c>
      <c r="H4" s="89"/>
      <c r="I4" s="91" t="s">
        <v>544</v>
      </c>
      <c r="J4" s="90" t="s">
        <v>545</v>
      </c>
      <c r="L4" s="92" t="s">
        <v>117</v>
      </c>
      <c r="M4" s="97">
        <v>3</v>
      </c>
      <c r="O4" s="92">
        <v>2024</v>
      </c>
    </row>
    <row r="5" spans="1:15" ht="11.25" customHeight="1">
      <c r="A5" s="137" t="s">
        <v>546</v>
      </c>
      <c r="B5" s="138" t="s">
        <v>547</v>
      </c>
      <c r="C5" s="137" t="s">
        <v>546</v>
      </c>
      <c r="D5" s="89"/>
      <c r="F5" s="89"/>
      <c r="G5" s="93" t="str">
        <f>"01.01."&amp;PERIOD</f>
        <v>01.01.2024</v>
      </c>
      <c r="H5" s="89"/>
      <c r="I5" s="91" t="s">
        <v>548</v>
      </c>
      <c r="J5" s="90" t="s">
        <v>549</v>
      </c>
      <c r="L5" s="92" t="s">
        <v>119</v>
      </c>
      <c r="M5" s="97">
        <v>4</v>
      </c>
      <c r="O5" s="92">
        <v>2025</v>
      </c>
    </row>
    <row r="6" spans="1:15" ht="11.25" customHeight="1">
      <c r="A6" s="137" t="s">
        <v>550</v>
      </c>
      <c r="B6" s="138" t="s">
        <v>551</v>
      </c>
      <c r="C6" s="137" t="s">
        <v>550</v>
      </c>
      <c r="D6" s="89"/>
      <c r="E6" s="90" t="s">
        <v>552</v>
      </c>
      <c r="F6" s="89"/>
      <c r="G6" s="93" t="str">
        <f>"31.12."&amp;PERIOD</f>
        <v>31.12.2024</v>
      </c>
      <c r="H6" s="89"/>
      <c r="I6" s="94"/>
      <c r="J6" s="90" t="s">
        <v>553</v>
      </c>
      <c r="L6" s="92" t="s">
        <v>121</v>
      </c>
      <c r="M6" s="97">
        <v>5</v>
      </c>
    </row>
    <row r="7" spans="1:15" ht="11.25" customHeight="1">
      <c r="A7" s="137" t="s">
        <v>554</v>
      </c>
      <c r="B7" s="138" t="s">
        <v>555</v>
      </c>
      <c r="C7" s="137" t="s">
        <v>554</v>
      </c>
      <c r="D7" s="89"/>
      <c r="E7" s="95" t="s">
        <v>51</v>
      </c>
      <c r="F7" s="89"/>
      <c r="G7" s="89"/>
      <c r="H7" s="89"/>
      <c r="I7" s="89"/>
      <c r="J7" s="89"/>
      <c r="L7" s="92" t="s">
        <v>123</v>
      </c>
      <c r="M7" s="97">
        <v>6</v>
      </c>
    </row>
    <row r="8" spans="1:15" ht="11.25" customHeight="1">
      <c r="A8" s="137" t="s">
        <v>556</v>
      </c>
      <c r="B8" s="138" t="s">
        <v>557</v>
      </c>
      <c r="C8" s="137" t="s">
        <v>556</v>
      </c>
      <c r="D8" s="89"/>
      <c r="E8" s="95" t="s">
        <v>558</v>
      </c>
      <c r="F8" s="89"/>
      <c r="G8" s="90" t="s">
        <v>559</v>
      </c>
      <c r="H8" s="89"/>
      <c r="I8" s="89"/>
      <c r="J8" s="89"/>
      <c r="L8" s="92" t="s">
        <v>125</v>
      </c>
      <c r="M8" s="97">
        <v>7</v>
      </c>
    </row>
    <row r="9" spans="1:15" ht="11.25" customHeight="1">
      <c r="A9" s="137" t="s">
        <v>560</v>
      </c>
      <c r="B9" s="138" t="s">
        <v>561</v>
      </c>
      <c r="C9" s="137" t="s">
        <v>560</v>
      </c>
      <c r="D9" s="89"/>
      <c r="F9" s="89"/>
      <c r="G9" s="93" t="str">
        <f>"01.01."&amp;PERIOD</f>
        <v>01.01.2024</v>
      </c>
      <c r="H9" s="89"/>
      <c r="I9" s="89"/>
      <c r="J9" s="89"/>
      <c r="L9" s="92" t="s">
        <v>127</v>
      </c>
      <c r="M9" s="97">
        <v>8</v>
      </c>
    </row>
    <row r="10" spans="1:15" ht="11.25" customHeight="1">
      <c r="A10" s="137" t="s">
        <v>562</v>
      </c>
      <c r="B10" s="138" t="s">
        <v>563</v>
      </c>
      <c r="C10" s="137" t="s">
        <v>562</v>
      </c>
      <c r="D10" s="89"/>
      <c r="F10" s="89"/>
      <c r="G10" s="93" t="str">
        <f>"31.12."&amp;PERIOD</f>
        <v>31.12.2024</v>
      </c>
      <c r="H10" s="89"/>
      <c r="I10" s="89"/>
      <c r="J10" s="89"/>
      <c r="L10" s="92" t="s">
        <v>129</v>
      </c>
      <c r="M10" s="97">
        <v>9</v>
      </c>
    </row>
    <row r="11" spans="1:15" ht="11.25" customHeight="1">
      <c r="A11" s="139" t="s">
        <v>564</v>
      </c>
      <c r="B11" s="138" t="s">
        <v>565</v>
      </c>
      <c r="C11" s="137" t="s">
        <v>566</v>
      </c>
      <c r="D11" s="89"/>
      <c r="E11" s="90" t="s">
        <v>567</v>
      </c>
      <c r="F11" s="89"/>
      <c r="H11" s="89"/>
      <c r="I11" s="89"/>
      <c r="J11" s="89"/>
      <c r="L11" s="92" t="s">
        <v>131</v>
      </c>
      <c r="M11" s="97">
        <v>10</v>
      </c>
    </row>
    <row r="12" spans="1:15" ht="11.25" customHeight="1">
      <c r="A12" s="139" t="s">
        <v>568</v>
      </c>
      <c r="B12" s="138" t="s">
        <v>569</v>
      </c>
      <c r="C12" s="137"/>
      <c r="D12" s="89"/>
      <c r="E12" s="95" t="s">
        <v>76</v>
      </c>
      <c r="F12" s="89"/>
      <c r="G12" s="90" t="s">
        <v>570</v>
      </c>
      <c r="H12" s="89"/>
      <c r="I12" s="89"/>
      <c r="J12" s="89"/>
      <c r="L12" s="99" t="s">
        <v>133</v>
      </c>
      <c r="M12" s="97">
        <v>11</v>
      </c>
    </row>
    <row r="13" spans="1:15" ht="11.25" customHeight="1">
      <c r="A13" s="139" t="s">
        <v>571</v>
      </c>
      <c r="B13" s="138" t="s">
        <v>572</v>
      </c>
      <c r="C13" s="137" t="s">
        <v>573</v>
      </c>
      <c r="D13" s="89"/>
      <c r="E13" s="95" t="s">
        <v>574</v>
      </c>
      <c r="F13" s="89"/>
      <c r="G13" s="93" t="str">
        <f>"01.01."&amp;PERIOD</f>
        <v>01.01.2024</v>
      </c>
      <c r="H13" s="89"/>
      <c r="I13" s="89"/>
      <c r="J13" s="89"/>
      <c r="L13" s="99" t="s">
        <v>135</v>
      </c>
      <c r="M13" s="97">
        <v>12</v>
      </c>
    </row>
    <row r="14" spans="1:15" ht="11.25" customHeight="1">
      <c r="A14" s="139" t="s">
        <v>575</v>
      </c>
      <c r="B14" s="138" t="s">
        <v>576</v>
      </c>
      <c r="C14" s="137" t="s">
        <v>577</v>
      </c>
      <c r="D14" s="89"/>
      <c r="E14" s="95" t="s">
        <v>578</v>
      </c>
      <c r="F14" s="89"/>
      <c r="G14" s="93" t="str">
        <f>"31.12."&amp;PERIOD</f>
        <v>31.12.2024</v>
      </c>
      <c r="H14" s="89"/>
      <c r="I14" s="89"/>
      <c r="J14" s="89"/>
      <c r="L14" s="99" t="s">
        <v>25</v>
      </c>
      <c r="M14" s="97">
        <v>13</v>
      </c>
    </row>
    <row r="15" spans="1:15" ht="11.25" customHeight="1">
      <c r="A15" s="140" t="s">
        <v>579</v>
      </c>
      <c r="B15" s="141"/>
      <c r="C15" s="140"/>
      <c r="D15" s="89"/>
      <c r="E15" s="95" t="s">
        <v>580</v>
      </c>
      <c r="F15" s="89"/>
      <c r="H15" s="89"/>
      <c r="I15" s="89"/>
      <c r="J15" s="89"/>
    </row>
    <row r="16" spans="1:15" ht="11.25" customHeight="1">
      <c r="A16" s="137" t="s">
        <v>581</v>
      </c>
      <c r="B16" s="138" t="s">
        <v>582</v>
      </c>
      <c r="C16" s="137" t="s">
        <v>581</v>
      </c>
      <c r="D16" s="89"/>
      <c r="E16" s="95" t="s">
        <v>583</v>
      </c>
      <c r="F16" s="89"/>
      <c r="G16" s="90" t="s">
        <v>584</v>
      </c>
      <c r="H16" s="89"/>
      <c r="I16" s="89"/>
      <c r="J16" s="89"/>
    </row>
    <row r="17" spans="1:10" ht="11.25" customHeight="1">
      <c r="A17" s="137" t="s">
        <v>585</v>
      </c>
      <c r="B17" s="138" t="s">
        <v>586</v>
      </c>
      <c r="C17" s="137" t="s">
        <v>585</v>
      </c>
      <c r="D17" s="89"/>
      <c r="E17" s="95" t="s">
        <v>587</v>
      </c>
      <c r="F17" s="89"/>
      <c r="G17" s="95" t="s">
        <v>588</v>
      </c>
      <c r="H17" s="89"/>
      <c r="I17" s="89"/>
      <c r="J17" s="89"/>
    </row>
    <row r="18" spans="1:10" ht="11.25" customHeight="1">
      <c r="A18" s="140" t="s">
        <v>589</v>
      </c>
      <c r="B18" s="141"/>
      <c r="C18" s="140"/>
      <c r="D18" s="89"/>
      <c r="F18" s="89"/>
      <c r="H18" s="89"/>
      <c r="I18" s="89"/>
      <c r="J18" s="89"/>
    </row>
    <row r="19" spans="1:10" ht="11.25" customHeight="1">
      <c r="A19" s="137" t="s">
        <v>590</v>
      </c>
      <c r="B19" s="138" t="s">
        <v>591</v>
      </c>
      <c r="C19" s="137" t="s">
        <v>590</v>
      </c>
      <c r="D19" s="89"/>
      <c r="F19" s="89"/>
      <c r="G19" s="90" t="s">
        <v>592</v>
      </c>
      <c r="H19" s="89"/>
      <c r="I19" s="89"/>
      <c r="J19" s="89"/>
    </row>
    <row r="20" spans="1:10" ht="11.25" customHeight="1">
      <c r="A20" s="137" t="s">
        <v>593</v>
      </c>
      <c r="B20" s="138" t="s">
        <v>594</v>
      </c>
      <c r="C20" s="137" t="s">
        <v>593</v>
      </c>
      <c r="D20" s="89"/>
      <c r="F20" s="89"/>
      <c r="G20" s="95" t="s">
        <v>595</v>
      </c>
      <c r="H20" s="89"/>
      <c r="I20" s="89"/>
      <c r="J20" s="89"/>
    </row>
    <row r="21" spans="1:10" ht="11.25" customHeight="1">
      <c r="A21" s="137" t="s">
        <v>596</v>
      </c>
      <c r="B21" s="138" t="s">
        <v>597</v>
      </c>
      <c r="C21" s="137" t="s">
        <v>598</v>
      </c>
      <c r="D21" s="89"/>
      <c r="F21" s="89"/>
      <c r="G21" s="89"/>
      <c r="H21" s="89"/>
      <c r="I21" s="89"/>
      <c r="J21" s="89"/>
    </row>
    <row r="22" spans="1:10" ht="11.25" customHeight="1">
      <c r="A22" s="137" t="s">
        <v>599</v>
      </c>
      <c r="B22" s="138" t="s">
        <v>600</v>
      </c>
      <c r="C22" s="137" t="s">
        <v>599</v>
      </c>
      <c r="D22" s="89"/>
      <c r="F22" s="89"/>
      <c r="G22" s="89"/>
      <c r="H22" s="89"/>
      <c r="I22" s="89"/>
      <c r="J22" s="89"/>
    </row>
    <row r="23" spans="1:10" ht="11.25" customHeight="1">
      <c r="A23" s="137" t="s">
        <v>601</v>
      </c>
      <c r="B23" s="138" t="s">
        <v>602</v>
      </c>
      <c r="C23" s="137" t="s">
        <v>601</v>
      </c>
      <c r="D23" s="89"/>
      <c r="F23" s="89"/>
      <c r="G23" s="89"/>
      <c r="H23" s="89"/>
      <c r="I23" s="89"/>
      <c r="J23" s="89"/>
    </row>
    <row r="24" spans="1:10" ht="11.25" customHeight="1">
      <c r="A24" s="137" t="s">
        <v>603</v>
      </c>
      <c r="B24" s="138" t="s">
        <v>604</v>
      </c>
      <c r="C24" s="137" t="s">
        <v>603</v>
      </c>
      <c r="D24" s="89"/>
      <c r="F24" s="89"/>
      <c r="G24" s="89"/>
      <c r="H24" s="89"/>
      <c r="I24" s="89"/>
      <c r="J24" s="89"/>
    </row>
    <row r="25" spans="1:10" ht="11.25" customHeight="1">
      <c r="A25" s="137" t="s">
        <v>605</v>
      </c>
      <c r="B25" s="138" t="s">
        <v>606</v>
      </c>
      <c r="C25" s="137" t="s">
        <v>607</v>
      </c>
      <c r="D25" s="89"/>
      <c r="F25" s="89"/>
      <c r="G25" s="89"/>
      <c r="H25" s="89"/>
      <c r="I25" s="89"/>
      <c r="J25" s="89"/>
    </row>
    <row r="26" spans="1:10" ht="11.25" customHeight="1">
      <c r="A26" s="137" t="s">
        <v>608</v>
      </c>
      <c r="B26" s="138" t="s">
        <v>609</v>
      </c>
      <c r="C26" s="137" t="s">
        <v>608</v>
      </c>
      <c r="D26" s="89"/>
      <c r="F26" s="89"/>
      <c r="G26" s="89"/>
      <c r="H26" s="89"/>
      <c r="I26" s="89"/>
      <c r="J26" s="89"/>
    </row>
    <row r="27" spans="1:10" ht="11.25" customHeight="1">
      <c r="A27" s="137" t="s">
        <v>610</v>
      </c>
      <c r="B27" s="138" t="s">
        <v>611</v>
      </c>
      <c r="C27" s="137" t="s">
        <v>610</v>
      </c>
      <c r="D27" s="89"/>
      <c r="F27" s="89"/>
      <c r="G27" s="89"/>
      <c r="H27" s="89"/>
      <c r="I27" s="89"/>
      <c r="J27" s="89"/>
    </row>
    <row r="28" spans="1:10" ht="11.25" customHeight="1">
      <c r="A28" s="137" t="s">
        <v>612</v>
      </c>
      <c r="B28" s="138" t="s">
        <v>613</v>
      </c>
      <c r="C28" s="137" t="s">
        <v>612</v>
      </c>
      <c r="D28" s="89"/>
      <c r="F28" s="89"/>
      <c r="G28" s="89"/>
      <c r="H28" s="89"/>
      <c r="I28" s="89"/>
      <c r="J28" s="89"/>
    </row>
    <row r="29" spans="1:10" ht="11.25" customHeight="1">
      <c r="A29" s="137" t="s">
        <v>614</v>
      </c>
      <c r="B29" s="138" t="s">
        <v>615</v>
      </c>
      <c r="C29" s="137" t="s">
        <v>614</v>
      </c>
      <c r="D29" s="89"/>
      <c r="F29" s="89"/>
      <c r="G29" s="89"/>
      <c r="H29" s="89"/>
      <c r="I29" s="89"/>
      <c r="J29" s="89"/>
    </row>
    <row r="30" spans="1:10" ht="11.25" customHeight="1">
      <c r="A30" s="137" t="s">
        <v>616</v>
      </c>
      <c r="B30" s="138" t="s">
        <v>617</v>
      </c>
      <c r="C30" s="137" t="s">
        <v>616</v>
      </c>
      <c r="D30" s="89"/>
      <c r="F30" s="89"/>
      <c r="G30" s="89"/>
      <c r="H30" s="89"/>
      <c r="I30" s="89"/>
      <c r="J30" s="89"/>
    </row>
    <row r="31" spans="1:10" ht="11.25" customHeight="1">
      <c r="A31" s="137" t="s">
        <v>618</v>
      </c>
      <c r="B31" s="138" t="s">
        <v>619</v>
      </c>
      <c r="C31" s="137" t="s">
        <v>618</v>
      </c>
      <c r="D31" s="89"/>
      <c r="F31" s="89"/>
      <c r="G31" s="89"/>
      <c r="H31" s="89"/>
      <c r="I31" s="89"/>
      <c r="J31" s="89"/>
    </row>
    <row r="32" spans="1:10" ht="11.25" customHeight="1">
      <c r="A32" s="137" t="s">
        <v>620</v>
      </c>
      <c r="B32" s="138" t="s">
        <v>621</v>
      </c>
      <c r="C32" s="137" t="s">
        <v>620</v>
      </c>
      <c r="D32" s="89"/>
      <c r="F32" s="89"/>
      <c r="G32" s="89"/>
      <c r="H32" s="89"/>
      <c r="I32" s="89"/>
      <c r="J32" s="89"/>
    </row>
    <row r="33" spans="1:10" ht="11.25" customHeight="1">
      <c r="A33" s="137" t="s">
        <v>622</v>
      </c>
      <c r="B33" s="138" t="s">
        <v>623</v>
      </c>
      <c r="C33" s="137" t="s">
        <v>622</v>
      </c>
      <c r="D33" s="89"/>
      <c r="F33" s="89"/>
      <c r="G33" s="89"/>
      <c r="H33" s="89"/>
      <c r="I33" s="89"/>
      <c r="J33" s="89"/>
    </row>
    <row r="34" spans="1:10" ht="11.25" customHeight="1">
      <c r="A34" s="137" t="s">
        <v>624</v>
      </c>
      <c r="B34" s="138" t="s">
        <v>625</v>
      </c>
      <c r="C34" s="137" t="s">
        <v>624</v>
      </c>
      <c r="D34" s="89"/>
      <c r="F34" s="89"/>
      <c r="G34" s="89"/>
      <c r="H34" s="89"/>
      <c r="I34" s="89"/>
      <c r="J34" s="89"/>
    </row>
    <row r="35" spans="1:10" ht="11.25" customHeight="1">
      <c r="A35" s="140" t="s">
        <v>626</v>
      </c>
      <c r="B35" s="141"/>
      <c r="C35" s="140"/>
      <c r="D35" s="89"/>
      <c r="F35" s="89"/>
      <c r="G35" s="89"/>
      <c r="H35" s="89"/>
      <c r="I35" s="89"/>
      <c r="J35" s="89"/>
    </row>
    <row r="36" spans="1:10" ht="11.25" customHeight="1">
      <c r="A36" s="137" t="s">
        <v>627</v>
      </c>
      <c r="B36" s="138" t="s">
        <v>628</v>
      </c>
      <c r="C36" s="137" t="s">
        <v>627</v>
      </c>
      <c r="D36" s="89"/>
      <c r="F36" s="89"/>
      <c r="G36" s="89"/>
      <c r="H36" s="89"/>
      <c r="I36" s="89"/>
      <c r="J36" s="89"/>
    </row>
    <row r="37" spans="1:10" ht="11.25" customHeight="1">
      <c r="A37" s="137" t="s">
        <v>629</v>
      </c>
      <c r="B37" s="138" t="s">
        <v>630</v>
      </c>
      <c r="C37" s="137" t="s">
        <v>629</v>
      </c>
      <c r="D37" s="89"/>
      <c r="F37" s="89"/>
      <c r="G37" s="89"/>
      <c r="H37" s="89"/>
      <c r="I37" s="89"/>
      <c r="J37" s="89"/>
    </row>
    <row r="38" spans="1:10" ht="11.25" customHeight="1">
      <c r="A38" s="137" t="s">
        <v>631</v>
      </c>
      <c r="B38" s="138" t="s">
        <v>632</v>
      </c>
      <c r="C38" s="137" t="s">
        <v>631</v>
      </c>
      <c r="D38" s="89"/>
      <c r="F38" s="89"/>
      <c r="G38" s="89"/>
      <c r="H38" s="89"/>
      <c r="I38" s="89"/>
      <c r="J38" s="89"/>
    </row>
    <row r="39" spans="1:10" ht="11.25" customHeight="1">
      <c r="A39" s="137" t="s">
        <v>633</v>
      </c>
      <c r="B39" s="138" t="s">
        <v>634</v>
      </c>
      <c r="C39" s="137" t="s">
        <v>633</v>
      </c>
      <c r="D39" s="89"/>
      <c r="F39" s="89"/>
      <c r="G39" s="89"/>
      <c r="H39" s="89"/>
      <c r="I39" s="89"/>
      <c r="J39" s="89"/>
    </row>
    <row r="40" spans="1:10" ht="11.25" customHeight="1">
      <c r="A40" s="137" t="s">
        <v>635</v>
      </c>
      <c r="B40" s="138" t="s">
        <v>636</v>
      </c>
      <c r="C40" s="137" t="s">
        <v>635</v>
      </c>
      <c r="D40" s="89"/>
      <c r="F40" s="89"/>
      <c r="G40" s="89"/>
      <c r="H40" s="89"/>
      <c r="I40" s="89"/>
      <c r="J40" s="89"/>
    </row>
    <row r="41" spans="1:10" ht="11.25" customHeight="1">
      <c r="A41" s="137" t="s">
        <v>637</v>
      </c>
      <c r="B41" s="138" t="s">
        <v>638</v>
      </c>
      <c r="C41" s="137" t="s">
        <v>637</v>
      </c>
      <c r="D41" s="89"/>
      <c r="F41" s="89"/>
      <c r="G41" s="89"/>
      <c r="H41" s="89"/>
      <c r="I41" s="89"/>
      <c r="J41" s="89"/>
    </row>
    <row r="42" spans="1:10" ht="11.25" customHeight="1">
      <c r="A42" s="137" t="s">
        <v>639</v>
      </c>
      <c r="B42" s="138" t="s">
        <v>640</v>
      </c>
      <c r="C42" s="137" t="s">
        <v>639</v>
      </c>
      <c r="D42" s="89"/>
      <c r="F42" s="89"/>
      <c r="G42" s="89"/>
      <c r="H42" s="89"/>
      <c r="I42" s="89"/>
      <c r="J42" s="89"/>
    </row>
    <row r="43" spans="1:10" ht="11.25" customHeight="1">
      <c r="A43" s="137" t="s">
        <v>641</v>
      </c>
      <c r="B43" s="138" t="s">
        <v>642</v>
      </c>
      <c r="C43" s="137" t="s">
        <v>641</v>
      </c>
      <c r="D43" s="89"/>
      <c r="F43" s="89"/>
      <c r="G43" s="89"/>
      <c r="H43" s="89"/>
      <c r="I43" s="89"/>
      <c r="J43" s="89"/>
    </row>
    <row r="44" spans="1:10" ht="11.25" customHeight="1">
      <c r="A44" s="137" t="s">
        <v>643</v>
      </c>
      <c r="B44" s="138" t="s">
        <v>644</v>
      </c>
      <c r="C44" s="137" t="s">
        <v>643</v>
      </c>
      <c r="D44" s="89"/>
      <c r="F44" s="89"/>
      <c r="G44" s="89"/>
      <c r="H44" s="89"/>
      <c r="I44" s="89"/>
      <c r="J44" s="89"/>
    </row>
    <row r="45" spans="1:10" ht="11.25" customHeight="1">
      <c r="A45" s="137" t="s">
        <v>645</v>
      </c>
      <c r="B45" s="138" t="s">
        <v>646</v>
      </c>
      <c r="C45" s="137" t="s">
        <v>645</v>
      </c>
      <c r="D45" s="89"/>
      <c r="F45" s="89"/>
      <c r="G45" s="89"/>
      <c r="H45" s="89"/>
      <c r="I45" s="89"/>
      <c r="J45" s="89"/>
    </row>
    <row r="46" spans="1:10" ht="11.25" customHeight="1">
      <c r="A46" s="137" t="s">
        <v>647</v>
      </c>
      <c r="B46" s="138" t="s">
        <v>648</v>
      </c>
      <c r="C46" s="137" t="s">
        <v>647</v>
      </c>
      <c r="D46" s="89"/>
      <c r="F46" s="89"/>
      <c r="G46" s="89"/>
      <c r="H46" s="89"/>
      <c r="I46" s="89"/>
      <c r="J46" s="89"/>
    </row>
    <row r="47" spans="1:10" ht="11.25" customHeight="1">
      <c r="A47" s="137" t="s">
        <v>649</v>
      </c>
      <c r="B47" s="138" t="s">
        <v>650</v>
      </c>
      <c r="C47" s="137" t="s">
        <v>649</v>
      </c>
      <c r="D47" s="89"/>
      <c r="F47" s="89"/>
      <c r="G47" s="89"/>
      <c r="H47" s="89"/>
      <c r="I47" s="89"/>
      <c r="J47" s="89"/>
    </row>
    <row r="48" spans="1:10" ht="11.25" customHeight="1">
      <c r="A48" s="137" t="s">
        <v>651</v>
      </c>
      <c r="B48" s="138" t="s">
        <v>652</v>
      </c>
      <c r="C48" s="137" t="s">
        <v>651</v>
      </c>
      <c r="D48" s="89"/>
      <c r="F48" s="89"/>
      <c r="G48" s="89"/>
      <c r="H48" s="89"/>
      <c r="I48" s="89"/>
      <c r="J48" s="89"/>
    </row>
    <row r="49" spans="1:10" ht="11.25" customHeight="1">
      <c r="A49" s="137" t="s">
        <v>653</v>
      </c>
      <c r="B49" s="138" t="s">
        <v>654</v>
      </c>
      <c r="C49" s="137" t="s">
        <v>653</v>
      </c>
      <c r="D49" s="89"/>
      <c r="F49" s="89"/>
      <c r="G49" s="89"/>
      <c r="H49" s="89"/>
      <c r="I49" s="89"/>
      <c r="J49" s="89"/>
    </row>
    <row r="50" spans="1:10" ht="11.25" customHeight="1">
      <c r="A50" s="137" t="s">
        <v>655</v>
      </c>
      <c r="B50" s="138" t="s">
        <v>656</v>
      </c>
      <c r="C50" s="137" t="s">
        <v>655</v>
      </c>
      <c r="D50" s="89"/>
      <c r="F50" s="89"/>
      <c r="G50" s="89"/>
      <c r="H50" s="89"/>
      <c r="I50" s="89"/>
      <c r="J50" s="89"/>
    </row>
    <row r="51" spans="1:10" ht="11.25" customHeight="1">
      <c r="A51" s="137" t="s">
        <v>657</v>
      </c>
      <c r="B51" s="138" t="s">
        <v>658</v>
      </c>
      <c r="C51" s="137" t="s">
        <v>657</v>
      </c>
      <c r="D51" s="89"/>
      <c r="F51" s="89"/>
      <c r="G51" s="89"/>
      <c r="H51" s="89"/>
      <c r="I51" s="89"/>
      <c r="J51" s="89"/>
    </row>
    <row r="52" spans="1:10" ht="11.25" customHeight="1">
      <c r="A52" s="137" t="s">
        <v>659</v>
      </c>
      <c r="B52" s="138" t="s">
        <v>660</v>
      </c>
      <c r="C52" s="137" t="s">
        <v>659</v>
      </c>
      <c r="D52" s="89"/>
      <c r="F52" s="89"/>
      <c r="G52" s="89"/>
      <c r="H52" s="89"/>
      <c r="I52" s="89"/>
      <c r="J52" s="89"/>
    </row>
    <row r="53" spans="1:10" ht="11.25" customHeight="1">
      <c r="A53" s="137" t="s">
        <v>661</v>
      </c>
      <c r="B53" s="138" t="s">
        <v>662</v>
      </c>
      <c r="C53" s="137" t="s">
        <v>661</v>
      </c>
      <c r="D53" s="89"/>
      <c r="F53" s="89"/>
      <c r="G53" s="89"/>
      <c r="H53" s="89"/>
      <c r="I53" s="89"/>
      <c r="J53" s="89"/>
    </row>
    <row r="54" spans="1:10" ht="11.25" customHeight="1">
      <c r="A54" s="137" t="s">
        <v>663</v>
      </c>
      <c r="B54" s="138" t="s">
        <v>664</v>
      </c>
      <c r="C54" s="137" t="s">
        <v>663</v>
      </c>
      <c r="D54" s="89"/>
      <c r="F54" s="89"/>
      <c r="G54" s="89"/>
      <c r="H54" s="89"/>
      <c r="I54" s="89"/>
      <c r="J54" s="89"/>
    </row>
    <row r="55" spans="1:10" ht="11.25" customHeight="1">
      <c r="A55" s="137" t="s">
        <v>665</v>
      </c>
      <c r="B55" s="138" t="s">
        <v>666</v>
      </c>
      <c r="C55" s="137" t="s">
        <v>665</v>
      </c>
      <c r="D55" s="89"/>
      <c r="F55" s="89"/>
      <c r="G55" s="89"/>
      <c r="H55" s="89"/>
      <c r="I55" s="89"/>
      <c r="J55" s="89"/>
    </row>
    <row r="56" spans="1:10" ht="11.25" customHeight="1">
      <c r="A56" s="137" t="s">
        <v>667</v>
      </c>
      <c r="B56" s="138" t="s">
        <v>668</v>
      </c>
      <c r="C56" s="137" t="s">
        <v>667</v>
      </c>
      <c r="D56" s="89"/>
      <c r="F56" s="89"/>
      <c r="G56" s="89"/>
      <c r="H56" s="89"/>
      <c r="I56" s="89"/>
      <c r="J56" s="89"/>
    </row>
    <row r="57" spans="1:10" ht="11.25" customHeight="1">
      <c r="A57" s="137" t="s">
        <v>669</v>
      </c>
      <c r="B57" s="138" t="s">
        <v>670</v>
      </c>
      <c r="C57" s="137" t="s">
        <v>669</v>
      </c>
      <c r="D57" s="89"/>
      <c r="F57" s="89"/>
      <c r="G57" s="89"/>
      <c r="H57" s="89"/>
      <c r="I57" s="89"/>
      <c r="J57" s="89"/>
    </row>
    <row r="58" spans="1:10" ht="11.25" customHeight="1">
      <c r="A58" s="137" t="s">
        <v>671</v>
      </c>
      <c r="B58" s="138" t="s">
        <v>672</v>
      </c>
      <c r="C58" s="137" t="s">
        <v>671</v>
      </c>
      <c r="D58" s="89"/>
      <c r="F58" s="89"/>
      <c r="G58" s="89"/>
      <c r="H58" s="89"/>
      <c r="I58" s="89"/>
      <c r="J58" s="89"/>
    </row>
    <row r="59" spans="1:10" ht="11.25" customHeight="1">
      <c r="A59" s="137" t="s">
        <v>673</v>
      </c>
      <c r="B59" s="138" t="s">
        <v>674</v>
      </c>
      <c r="C59" s="137" t="s">
        <v>675</v>
      </c>
      <c r="D59" s="89"/>
      <c r="F59" s="89"/>
      <c r="G59" s="89"/>
      <c r="H59" s="89"/>
      <c r="I59" s="89"/>
      <c r="J59" s="89"/>
    </row>
    <row r="60" spans="1:10" ht="11.25" customHeight="1">
      <c r="A60" s="137" t="s">
        <v>676</v>
      </c>
      <c r="B60" s="138" t="s">
        <v>677</v>
      </c>
      <c r="C60" s="137" t="s">
        <v>676</v>
      </c>
      <c r="D60" s="89"/>
      <c r="F60" s="89"/>
      <c r="G60" s="89"/>
      <c r="H60" s="89"/>
      <c r="I60" s="89"/>
      <c r="J60" s="89"/>
    </row>
    <row r="61" spans="1:10" ht="11.25" customHeight="1">
      <c r="A61" s="137" t="s">
        <v>678</v>
      </c>
      <c r="B61" s="138" t="s">
        <v>679</v>
      </c>
      <c r="C61" s="137" t="s">
        <v>678</v>
      </c>
      <c r="D61" s="89"/>
      <c r="F61" s="89"/>
      <c r="G61" s="89"/>
      <c r="H61" s="89"/>
      <c r="I61" s="89"/>
      <c r="J61" s="89"/>
    </row>
    <row r="62" spans="1:10" ht="11.25" customHeight="1">
      <c r="A62" s="137" t="s">
        <v>680</v>
      </c>
      <c r="B62" s="138" t="s">
        <v>681</v>
      </c>
      <c r="C62" s="137" t="s">
        <v>680</v>
      </c>
      <c r="D62" s="89"/>
      <c r="F62" s="89"/>
      <c r="G62" s="89"/>
      <c r="H62" s="89"/>
      <c r="I62" s="89"/>
      <c r="J62" s="89"/>
    </row>
    <row r="63" spans="1:10" ht="11.25" customHeight="1">
      <c r="A63" s="137" t="s">
        <v>682</v>
      </c>
      <c r="B63" s="138" t="s">
        <v>683</v>
      </c>
      <c r="C63" s="137" t="s">
        <v>684</v>
      </c>
      <c r="D63" s="89"/>
      <c r="F63" s="89"/>
      <c r="G63" s="89"/>
      <c r="H63" s="89"/>
      <c r="I63" s="89"/>
      <c r="J63" s="89"/>
    </row>
    <row r="64" spans="1:10" ht="11.25" customHeight="1">
      <c r="A64" s="137" t="s">
        <v>685</v>
      </c>
      <c r="B64" s="138" t="s">
        <v>686</v>
      </c>
      <c r="C64" s="137" t="s">
        <v>685</v>
      </c>
      <c r="D64" s="89"/>
      <c r="F64" s="89"/>
      <c r="G64" s="89"/>
      <c r="H64" s="89"/>
      <c r="I64" s="89"/>
      <c r="J64" s="89"/>
    </row>
    <row r="65" spans="1:10" ht="11.25" customHeight="1">
      <c r="A65" s="137" t="s">
        <v>687</v>
      </c>
      <c r="B65" s="138" t="s">
        <v>688</v>
      </c>
      <c r="C65" s="137" t="s">
        <v>689</v>
      </c>
      <c r="D65" s="89"/>
      <c r="F65" s="89"/>
      <c r="G65" s="89"/>
      <c r="H65" s="89"/>
      <c r="I65" s="89"/>
      <c r="J65" s="89"/>
    </row>
    <row r="66" spans="1:10" ht="11.25" customHeight="1">
      <c r="A66" s="137" t="s">
        <v>690</v>
      </c>
      <c r="B66" s="138" t="s">
        <v>691</v>
      </c>
      <c r="C66" s="137" t="s">
        <v>690</v>
      </c>
      <c r="D66" s="89"/>
      <c r="F66" s="89"/>
      <c r="G66" s="89"/>
      <c r="H66" s="89"/>
      <c r="I66" s="89"/>
      <c r="J66" s="89"/>
    </row>
    <row r="67" spans="1:10" ht="11.25" customHeight="1">
      <c r="A67" s="137" t="s">
        <v>692</v>
      </c>
      <c r="B67" s="138" t="s">
        <v>693</v>
      </c>
      <c r="C67" s="137" t="s">
        <v>692</v>
      </c>
      <c r="D67" s="89"/>
      <c r="F67" s="89"/>
      <c r="G67" s="89"/>
      <c r="H67" s="89"/>
      <c r="I67" s="89"/>
      <c r="J67" s="89"/>
    </row>
    <row r="68" spans="1:10" ht="11.25" customHeight="1">
      <c r="A68" s="137" t="s">
        <v>694</v>
      </c>
      <c r="B68" s="138" t="s">
        <v>695</v>
      </c>
      <c r="C68" s="137" t="s">
        <v>694</v>
      </c>
      <c r="D68" s="89"/>
      <c r="F68" s="89"/>
      <c r="G68" s="89"/>
      <c r="H68" s="89"/>
      <c r="I68" s="89"/>
      <c r="J68" s="89"/>
    </row>
    <row r="69" spans="1:10" ht="11.25" customHeight="1">
      <c r="A69" s="137" t="s">
        <v>696</v>
      </c>
      <c r="B69" s="138" t="s">
        <v>697</v>
      </c>
      <c r="C69" s="137" t="s">
        <v>696</v>
      </c>
      <c r="D69" s="89"/>
      <c r="F69" s="89"/>
      <c r="G69" s="89"/>
      <c r="H69" s="89"/>
      <c r="I69" s="89"/>
      <c r="J69" s="89"/>
    </row>
    <row r="70" spans="1:10" ht="11.25" customHeight="1">
      <c r="A70" s="137" t="s">
        <v>698</v>
      </c>
      <c r="B70" s="138" t="s">
        <v>699</v>
      </c>
      <c r="C70" s="137" t="s">
        <v>698</v>
      </c>
      <c r="D70" s="89"/>
      <c r="F70" s="89"/>
      <c r="G70" s="89"/>
      <c r="H70" s="89"/>
      <c r="I70" s="89"/>
      <c r="J70" s="89"/>
    </row>
    <row r="71" spans="1:10" ht="11.25" customHeight="1">
      <c r="A71" s="137" t="s">
        <v>700</v>
      </c>
      <c r="B71" s="138" t="s">
        <v>701</v>
      </c>
      <c r="C71" s="137" t="s">
        <v>700</v>
      </c>
      <c r="D71" s="89"/>
      <c r="F71" s="89"/>
      <c r="G71" s="89"/>
      <c r="H71" s="89"/>
      <c r="I71" s="89"/>
      <c r="J71" s="89"/>
    </row>
    <row r="72" spans="1:10" ht="11.25" customHeight="1">
      <c r="A72" s="137" t="s">
        <v>702</v>
      </c>
      <c r="B72" s="138" t="s">
        <v>703</v>
      </c>
      <c r="C72" s="137" t="s">
        <v>702</v>
      </c>
      <c r="D72" s="89"/>
      <c r="F72" s="89"/>
      <c r="G72" s="89"/>
      <c r="H72" s="89"/>
      <c r="I72" s="89"/>
      <c r="J72" s="89"/>
    </row>
    <row r="73" spans="1:10" ht="11.25" customHeight="1">
      <c r="A73" s="137" t="s">
        <v>704</v>
      </c>
      <c r="B73" s="138" t="s">
        <v>705</v>
      </c>
      <c r="C73" s="137" t="s">
        <v>704</v>
      </c>
      <c r="D73" s="89"/>
      <c r="F73" s="89"/>
      <c r="G73" s="89"/>
      <c r="H73" s="89"/>
      <c r="I73" s="89"/>
      <c r="J73" s="89"/>
    </row>
    <row r="74" spans="1:10" ht="11.25" customHeight="1">
      <c r="A74" s="137" t="s">
        <v>706</v>
      </c>
      <c r="B74" s="138" t="s">
        <v>707</v>
      </c>
      <c r="C74" s="137" t="s">
        <v>706</v>
      </c>
      <c r="D74" s="89"/>
      <c r="F74" s="89"/>
      <c r="G74" s="89"/>
      <c r="H74" s="89"/>
      <c r="I74" s="89"/>
      <c r="J74" s="89"/>
    </row>
    <row r="75" spans="1:10" ht="11.25" customHeight="1">
      <c r="A75" s="137" t="s">
        <v>708</v>
      </c>
      <c r="B75" s="138" t="s">
        <v>709</v>
      </c>
      <c r="C75" s="137" t="s">
        <v>708</v>
      </c>
      <c r="D75" s="89"/>
      <c r="F75" s="89"/>
      <c r="G75" s="89"/>
      <c r="H75" s="89"/>
      <c r="I75" s="89"/>
      <c r="J75" s="89"/>
    </row>
    <row r="76" spans="1:10" ht="11.25" customHeight="1">
      <c r="A76" s="137" t="s">
        <v>710</v>
      </c>
      <c r="B76" s="138" t="s">
        <v>711</v>
      </c>
      <c r="C76" s="137" t="s">
        <v>710</v>
      </c>
      <c r="D76" s="89"/>
      <c r="F76" s="89"/>
      <c r="G76" s="89"/>
      <c r="H76" s="89"/>
      <c r="I76" s="89"/>
      <c r="J76" s="89"/>
    </row>
    <row r="77" spans="1:10" ht="11.25" customHeight="1">
      <c r="A77" s="137" t="s">
        <v>712</v>
      </c>
      <c r="B77" s="138" t="s">
        <v>713</v>
      </c>
      <c r="C77" s="137" t="s">
        <v>712</v>
      </c>
      <c r="D77" s="89"/>
      <c r="F77" s="89"/>
      <c r="G77" s="89"/>
      <c r="H77" s="89"/>
      <c r="I77" s="89"/>
      <c r="J77" s="89"/>
    </row>
    <row r="78" spans="1:10" ht="11.25" customHeight="1">
      <c r="A78" s="137" t="s">
        <v>714</v>
      </c>
      <c r="B78" s="138" t="s">
        <v>715</v>
      </c>
      <c r="C78" s="137" t="s">
        <v>714</v>
      </c>
      <c r="D78" s="89"/>
      <c r="F78" s="89"/>
      <c r="G78" s="89"/>
      <c r="H78" s="89"/>
      <c r="I78" s="89"/>
      <c r="J78" s="89"/>
    </row>
    <row r="79" spans="1:10" ht="11.25" customHeight="1">
      <c r="A79" s="137" t="s">
        <v>716</v>
      </c>
      <c r="B79" s="138" t="s">
        <v>717</v>
      </c>
      <c r="C79" s="137" t="s">
        <v>716</v>
      </c>
      <c r="D79" s="89"/>
      <c r="F79" s="89"/>
      <c r="G79" s="89"/>
      <c r="H79" s="89"/>
      <c r="I79" s="89"/>
      <c r="J79" s="89"/>
    </row>
    <row r="80" spans="1:10" ht="11.25" customHeight="1">
      <c r="A80" s="137" t="s">
        <v>718</v>
      </c>
      <c r="B80" s="138" t="s">
        <v>719</v>
      </c>
      <c r="C80" s="137" t="s">
        <v>720</v>
      </c>
      <c r="D80" s="89"/>
      <c r="F80" s="89"/>
      <c r="G80" s="89"/>
      <c r="H80" s="89"/>
      <c r="I80" s="89"/>
      <c r="J80" s="89"/>
    </row>
    <row r="81" spans="1:10" ht="11.25" customHeight="1">
      <c r="A81" s="137" t="s">
        <v>18</v>
      </c>
      <c r="B81" s="138" t="s">
        <v>721</v>
      </c>
      <c r="C81" s="137" t="s">
        <v>18</v>
      </c>
      <c r="D81" s="89"/>
      <c r="F81" s="89"/>
      <c r="G81" s="89"/>
      <c r="H81" s="89"/>
      <c r="I81" s="89"/>
      <c r="J81" s="89"/>
    </row>
    <row r="82" spans="1:10" ht="11.25" customHeight="1">
      <c r="A82" s="137" t="s">
        <v>722</v>
      </c>
      <c r="B82" s="138" t="s">
        <v>723</v>
      </c>
      <c r="C82" s="137" t="s">
        <v>722</v>
      </c>
      <c r="D82" s="89"/>
      <c r="F82" s="89"/>
      <c r="G82" s="89"/>
      <c r="H82" s="89"/>
      <c r="I82" s="89"/>
      <c r="J82" s="89"/>
    </row>
    <row r="83" spans="1:10" ht="11.25" customHeight="1">
      <c r="A83" s="137" t="s">
        <v>724</v>
      </c>
      <c r="B83" s="138" t="s">
        <v>725</v>
      </c>
      <c r="C83" s="137" t="s">
        <v>724</v>
      </c>
      <c r="D83" s="89"/>
      <c r="F83" s="89"/>
      <c r="G83" s="89"/>
      <c r="H83" s="89"/>
      <c r="I83" s="89"/>
      <c r="J83" s="89"/>
    </row>
    <row r="84" spans="1:10" ht="11.25" customHeight="1">
      <c r="A84" s="140" t="s">
        <v>726</v>
      </c>
      <c r="B84" s="141"/>
      <c r="C84" s="140"/>
      <c r="D84" s="89"/>
      <c r="F84" s="89"/>
      <c r="G84" s="89"/>
      <c r="H84" s="89"/>
      <c r="I84" s="89"/>
      <c r="J84" s="89"/>
    </row>
    <row r="85" spans="1:10" ht="11.25" customHeight="1">
      <c r="A85" s="137" t="s">
        <v>727</v>
      </c>
      <c r="B85" s="138" t="s">
        <v>728</v>
      </c>
      <c r="C85" s="137" t="s">
        <v>727</v>
      </c>
      <c r="D85" s="89"/>
      <c r="F85" s="89"/>
      <c r="G85" s="89"/>
      <c r="H85" s="89"/>
      <c r="I85" s="89"/>
      <c r="J85" s="89"/>
    </row>
    <row r="86" spans="1:10" ht="11.25" customHeight="1">
      <c r="A86" s="137" t="s">
        <v>729</v>
      </c>
      <c r="B86" s="138" t="s">
        <v>730</v>
      </c>
      <c r="C86" s="137" t="s">
        <v>731</v>
      </c>
      <c r="D86" s="89"/>
      <c r="F86" s="89"/>
      <c r="G86" s="89"/>
      <c r="H86" s="89"/>
      <c r="I86" s="89"/>
      <c r="J86" s="89"/>
    </row>
    <row r="87" spans="1:10" ht="11.25" customHeight="1">
      <c r="A87" s="137" t="s">
        <v>732</v>
      </c>
      <c r="B87" s="138" t="s">
        <v>733</v>
      </c>
      <c r="C87" s="137" t="s">
        <v>734</v>
      </c>
      <c r="D87" s="89"/>
      <c r="F87" s="89"/>
      <c r="G87" s="89"/>
      <c r="H87" s="89"/>
      <c r="I87" s="89"/>
      <c r="J87" s="89"/>
    </row>
    <row r="88" spans="1:10" ht="11.25" customHeight="1">
      <c r="A88" s="137" t="s">
        <v>735</v>
      </c>
      <c r="B88" s="138" t="s">
        <v>736</v>
      </c>
      <c r="C88" s="137" t="s">
        <v>735</v>
      </c>
      <c r="D88" s="89"/>
      <c r="F88" s="89"/>
      <c r="G88" s="89"/>
      <c r="H88" s="89"/>
      <c r="I88" s="89"/>
      <c r="J88" s="89"/>
    </row>
    <row r="89" spans="1:10" ht="11.25" customHeight="1">
      <c r="A89" s="137" t="s">
        <v>737</v>
      </c>
      <c r="B89" s="138" t="s">
        <v>738</v>
      </c>
      <c r="C89" s="137" t="s">
        <v>737</v>
      </c>
      <c r="D89" s="89"/>
      <c r="F89" s="89"/>
      <c r="G89" s="89"/>
      <c r="H89" s="89"/>
      <c r="I89" s="89"/>
      <c r="J89" s="89"/>
    </row>
    <row r="90" spans="1:10" ht="11.25" customHeight="1">
      <c r="A90" s="137" t="s">
        <v>739</v>
      </c>
      <c r="B90" s="138" t="s">
        <v>740</v>
      </c>
      <c r="C90" s="137" t="s">
        <v>739</v>
      </c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96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9"/>
      <c r="B454" s="89"/>
      <c r="C454" s="89"/>
      <c r="D454" s="89"/>
      <c r="F454" s="89"/>
      <c r="G454" s="89"/>
      <c r="H454" s="89"/>
      <c r="I454" s="89"/>
      <c r="J454" s="89"/>
    </row>
    <row r="455" spans="1:10" ht="11.25" customHeight="1">
      <c r="A455" s="89"/>
      <c r="B455" s="89"/>
      <c r="C455" s="89"/>
      <c r="D455" s="89"/>
      <c r="F455" s="89"/>
      <c r="G455" s="89"/>
      <c r="H455" s="89"/>
      <c r="I455" s="89"/>
      <c r="J455" s="89"/>
    </row>
    <row r="456" spans="1:10" ht="11.25" customHeight="1">
      <c r="A456" s="89"/>
      <c r="B456" s="89"/>
      <c r="C456" s="89"/>
      <c r="D456" s="89"/>
      <c r="F456" s="89"/>
      <c r="G456" s="89"/>
      <c r="H456" s="89"/>
      <c r="I456" s="89"/>
      <c r="J456" s="89"/>
    </row>
    <row r="457" spans="1:10" ht="11.25" customHeight="1">
      <c r="A457" s="89"/>
      <c r="B457" s="89"/>
      <c r="C457" s="89"/>
      <c r="D457" s="89"/>
      <c r="F457" s="89"/>
      <c r="G457" s="89"/>
      <c r="H457" s="89"/>
      <c r="I457" s="89"/>
      <c r="J457" s="89"/>
    </row>
    <row r="458" spans="1:10" ht="11.25" customHeight="1">
      <c r="A458" s="88" t="e">
        <f>"HTP.P('&lt;"&amp;#REF!&amp;"&gt;' || "&amp;IF(MID(#REF!,1,4)="STUB","NULL","REC."&amp;#REF!)&amp;" || '&lt;/"&amp;#REF!&amp;"&gt;');"</f>
        <v>#REF!</v>
      </c>
      <c r="B458" s="89"/>
      <c r="C458" s="88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8" t="e">
        <f>"HTP.P('&lt;"&amp;#REF!&amp;"&gt;' || "&amp;IF(MID(#REF!,1,4)="STUB","NULL","REC."&amp;#REF!)&amp;" || '&lt;/"&amp;#REF!&amp;"&gt;');"</f>
        <v>#REF!</v>
      </c>
      <c r="B459" s="89"/>
      <c r="C459" s="88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8" t="e">
        <f>"HTP.P('&lt;"&amp;#REF!&amp;"&gt;' || "&amp;IF(MID(#REF!,1,4)="STUB","NULL","REC."&amp;#REF!)&amp;" || '&lt;/"&amp;#REF!&amp;"&gt;');"</f>
        <v>#REF!</v>
      </c>
      <c r="B460" s="89"/>
      <c r="C460" s="88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8" t="e">
        <f>"HTP.P('&lt;"&amp;#REF!&amp;"&gt;' || "&amp;IF(MID(#REF!,1,4)="STUB","NULL","REC."&amp;#REF!)&amp;" || '&lt;/"&amp;#REF!&amp;"&gt;');"</f>
        <v>#REF!</v>
      </c>
      <c r="B461" s="89"/>
      <c r="C461" s="88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8" t="e">
        <f>"HTP.P('&lt;"&amp;#REF!&amp;"&gt;' || "&amp;IF(MID(#REF!,1,4)="STUB","NULL","REC."&amp;#REF!)&amp;" || '&lt;/"&amp;#REF!&amp;"&gt;');"</f>
        <v>#REF!</v>
      </c>
      <c r="B462" s="89"/>
      <c r="C462" s="88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8" t="e">
        <f>"HTP.P('&lt;"&amp;#REF!&amp;"&gt;' || "&amp;IF(MID(#REF!,1,4)="STUB","NULL","REC."&amp;#REF!)&amp;" || '&lt;/"&amp;#REF!&amp;"&gt;');"</f>
        <v>#REF!</v>
      </c>
      <c r="B463" s="89"/>
      <c r="C463" s="88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8" t="e">
        <f>"HTP.P('&lt;"&amp;#REF!&amp;"&gt;' || "&amp;IF(MID(#REF!,1,4)="STUB","NULL","REC."&amp;#REF!)&amp;" || '&lt;/"&amp;#REF!&amp;"&gt;');"</f>
        <v>#REF!</v>
      </c>
      <c r="B464" s="89"/>
      <c r="C464" s="88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8" t="e">
        <f>"HTP.P('&lt;"&amp;#REF!&amp;"&gt;' || "&amp;IF(MID(#REF!,1,4)="STUB","NULL","REC."&amp;#REF!)&amp;" || '&lt;/"&amp;#REF!&amp;"&gt;');"</f>
        <v>#REF!</v>
      </c>
      <c r="B465" s="89"/>
      <c r="C465" s="88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8" t="e">
        <f>"HTP.P('&lt;"&amp;#REF!&amp;"&gt;' || "&amp;IF(MID(#REF!,1,4)="STUB","NULL","REC."&amp;#REF!)&amp;" || '&lt;/"&amp;#REF!&amp;"&gt;');"</f>
        <v>#REF!</v>
      </c>
      <c r="B466" s="89"/>
      <c r="C466" s="88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8" t="e">
        <f>"HTP.P('&lt;"&amp;#REF!&amp;"&gt;' || "&amp;IF(MID(#REF!,1,4)="STUB","NULL","REC."&amp;#REF!)&amp;" || '&lt;/"&amp;#REF!&amp;"&gt;');"</f>
        <v>#REF!</v>
      </c>
      <c r="B467" s="89"/>
      <c r="C467" s="88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8" t="e">
        <f>"HTP.P('&lt;"&amp;#REF!&amp;"&gt;' || "&amp;IF(MID(#REF!,1,4)="STUB","NULL","REC."&amp;#REF!)&amp;" || '&lt;/"&amp;#REF!&amp;"&gt;');"</f>
        <v>#REF!</v>
      </c>
      <c r="B468" s="89"/>
      <c r="C468" s="88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8" t="e">
        <f>"HTP.P('&lt;"&amp;#REF!&amp;"&gt;' || "&amp;IF(MID(#REF!,1,4)="STUB","NULL","REC."&amp;#REF!)&amp;" || '&lt;/"&amp;#REF!&amp;"&gt;');"</f>
        <v>#REF!</v>
      </c>
      <c r="B469" s="89"/>
      <c r="C469" s="88" t="e">
        <f>"DECODE(C_T."&amp;#REF!&amp;", 0, NULL, C_T."&amp;#REF!&amp;") AS "&amp;#REF!&amp;","</f>
        <v>#REF!</v>
      </c>
      <c r="D469" s="89"/>
      <c r="F469" s="89"/>
      <c r="G469" s="89"/>
      <c r="H469" s="89"/>
      <c r="I469" s="89"/>
      <c r="J469" s="89"/>
    </row>
    <row r="470" spans="1:10" ht="11.25" customHeight="1">
      <c r="A470" s="88" t="e">
        <f>"HTP.P('&lt;"&amp;#REF!&amp;"&gt;' || "&amp;IF(MID(#REF!,1,4)="STUB","NULL","REC."&amp;#REF!)&amp;" || '&lt;/"&amp;#REF!&amp;"&gt;');"</f>
        <v>#REF!</v>
      </c>
      <c r="B470" s="89"/>
      <c r="C470" s="88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8" t="e">
        <f>"HTP.P('&lt;"&amp;#REF!&amp;"&gt;' || "&amp;IF(MID(#REF!,1,4)="STUB","NULL","REC."&amp;#REF!)&amp;" || '&lt;/"&amp;#REF!&amp;"&gt;');"</f>
        <v>#REF!</v>
      </c>
      <c r="B471" s="89"/>
      <c r="C471" s="88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8" t="e">
        <f>"HTP.P('&lt;"&amp;#REF!&amp;"&gt;' || "&amp;IF(MID(#REF!,1,4)="STUB","NULL","REC."&amp;#REF!)&amp;" || '&lt;/"&amp;#REF!&amp;"&gt;');"</f>
        <v>#REF!</v>
      </c>
      <c r="B472" s="89"/>
      <c r="C472" s="88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8" t="str">
        <f>"HTP.P('&lt;"&amp;G399&amp;"&gt;' || "&amp;IF(MID(G399,1,4)="STUB","NULL","REC."&amp;G399)&amp;" || '&lt;/"&amp;G399&amp;"&gt;');"</f>
        <v>HTP.P('&lt;&gt;' || REC. || '&lt;/&gt;');</v>
      </c>
      <c r="B473" s="89"/>
      <c r="C473" s="88" t="str">
        <f>"DECODE(C_T."&amp;G399&amp;", 0, NULL, C_T."&amp;G399&amp;") AS "&amp;G399&amp;","</f>
        <v>DECODE(C_T., 0, NULL, C_T.) AS ,</v>
      </c>
      <c r="D473" s="89"/>
      <c r="F473" s="89"/>
      <c r="G473" s="89"/>
      <c r="H473" s="89"/>
      <c r="I473" s="89"/>
      <c r="J473" s="89"/>
    </row>
    <row r="474" spans="1:10" ht="11.25" customHeight="1">
      <c r="A474" s="88" t="e">
        <f>"HTP.P('&lt;"&amp;#REF!&amp;"&gt;' || "&amp;IF(MID(#REF!,1,4)="STUB","NULL","REC."&amp;#REF!)&amp;" || '&lt;/"&amp;#REF!&amp;"&gt;');"</f>
        <v>#REF!</v>
      </c>
      <c r="B474" s="89"/>
      <c r="C474" s="88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8" t="e">
        <f>"HTP.P('&lt;"&amp;#REF!&amp;"&gt;' || "&amp;IF(MID(#REF!,1,4)="STUB","NULL","REC."&amp;#REF!)&amp;" || '&lt;/"&amp;#REF!&amp;"&gt;');"</f>
        <v>#REF!</v>
      </c>
      <c r="B475" s="89"/>
      <c r="C475" s="88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8" t="e">
        <f>"HTP.P('&lt;"&amp;#REF!&amp;"&gt;' || "&amp;IF(MID(#REF!,1,4)="STUB","NULL","REC."&amp;#REF!)&amp;" || '&lt;/"&amp;#REF!&amp;"&gt;');"</f>
        <v>#REF!</v>
      </c>
      <c r="B476" s="89"/>
      <c r="C476" s="88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8" t="e">
        <f>"HTP.P('&lt;"&amp;#REF!&amp;"&gt;' || "&amp;IF(MID(#REF!,1,4)="STUB","NULL","REC."&amp;#REF!)&amp;" || '&lt;/"&amp;#REF!&amp;"&gt;');"</f>
        <v>#REF!</v>
      </c>
      <c r="B477" s="89"/>
      <c r="C477" s="88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8" t="e">
        <f>"HTP.P('&lt;"&amp;#REF!&amp;"&gt;' || "&amp;IF(MID(#REF!,1,4)="STUB","NULL","REC."&amp;#REF!)&amp;" || '&lt;/"&amp;#REF!&amp;"&gt;');"</f>
        <v>#REF!</v>
      </c>
      <c r="B478" s="89"/>
      <c r="C478" s="88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8" t="e">
        <f>"HTP.P('&lt;"&amp;#REF!&amp;"&gt;' || "&amp;IF(MID(#REF!,1,4)="STUB","NULL","REC."&amp;#REF!)&amp;" || '&lt;/"&amp;#REF!&amp;"&gt;');"</f>
        <v>#REF!</v>
      </c>
      <c r="B479" s="89"/>
      <c r="C479" s="88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8" t="e">
        <f>"HTP.P('&lt;"&amp;#REF!&amp;"&gt;' || "&amp;IF(MID(#REF!,1,4)="STUB","NULL","REC."&amp;#REF!)&amp;" || '&lt;/"&amp;#REF!&amp;"&gt;');"</f>
        <v>#REF!</v>
      </c>
      <c r="B480" s="89"/>
      <c r="C480" s="88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8" t="e">
        <f>"HTP.P('&lt;"&amp;#REF!&amp;"&gt;' || "&amp;IF(MID(#REF!,1,4)="STUB","NULL","REC."&amp;#REF!)&amp;" || '&lt;/"&amp;#REF!&amp;"&gt;');"</f>
        <v>#REF!</v>
      </c>
      <c r="B481" s="89"/>
      <c r="C481" s="88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8" t="e">
        <f>"HTP.P('&lt;"&amp;#REF!&amp;"&gt;' || "&amp;IF(MID(#REF!,1,4)="STUB","NULL","REC."&amp;#REF!)&amp;" || '&lt;/"&amp;#REF!&amp;"&gt;');"</f>
        <v>#REF!</v>
      </c>
      <c r="B482" s="89"/>
      <c r="C482" s="88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8" t="e">
        <f>"HTP.P('&lt;"&amp;#REF!&amp;"&gt;' || "&amp;IF(MID(#REF!,1,4)="STUB","NULL","REC."&amp;#REF!)&amp;" || '&lt;/"&amp;#REF!&amp;"&gt;');"</f>
        <v>#REF!</v>
      </c>
      <c r="B483" s="89"/>
      <c r="C483" s="88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8" t="e">
        <f>"HTP.P('&lt;"&amp;#REF!&amp;"&gt;' || "&amp;IF(MID(#REF!,1,4)="STUB","NULL","REC."&amp;#REF!)&amp;" || '&lt;/"&amp;#REF!&amp;"&gt;');"</f>
        <v>#REF!</v>
      </c>
      <c r="B484" s="89"/>
      <c r="C484" s="88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8" t="e">
        <f>"HTP.P('&lt;"&amp;#REF!&amp;"&gt;' || "&amp;IF(MID(#REF!,1,4)="STUB","NULL","REC."&amp;#REF!)&amp;" || '&lt;/"&amp;#REF!&amp;"&gt;');"</f>
        <v>#REF!</v>
      </c>
      <c r="B485" s="89"/>
      <c r="C485" s="88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8" t="e">
        <f>"HTP.P('&lt;"&amp;#REF!&amp;"&gt;' || "&amp;IF(MID(#REF!,1,4)="STUB","NULL","REC."&amp;#REF!)&amp;" || '&lt;/"&amp;#REF!&amp;"&gt;');"</f>
        <v>#REF!</v>
      </c>
      <c r="B486" s="89"/>
      <c r="C486" s="88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8" t="e">
        <f>"HTP.P('&lt;"&amp;#REF!&amp;"&gt;' || "&amp;IF(MID(#REF!,1,4)="STUB","NULL","REC."&amp;#REF!)&amp;" || '&lt;/"&amp;#REF!&amp;"&gt;');"</f>
        <v>#REF!</v>
      </c>
      <c r="B487" s="89"/>
      <c r="C487" s="88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8" t="e">
        <f>"HTP.P('&lt;"&amp;#REF!&amp;"&gt;' || "&amp;IF(MID(#REF!,1,4)="STUB","NULL","REC."&amp;#REF!)&amp;" || '&lt;/"&amp;#REF!&amp;"&gt;');"</f>
        <v>#REF!</v>
      </c>
      <c r="B488" s="89"/>
      <c r="C488" s="88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8" t="e">
        <f>"HTP.P('&lt;"&amp;#REF!&amp;"&gt;' || "&amp;IF(MID(#REF!,1,4)="STUB","NULL","REC."&amp;#REF!)&amp;" || '&lt;/"&amp;#REF!&amp;"&gt;');"</f>
        <v>#REF!</v>
      </c>
      <c r="B489" s="89"/>
      <c r="C489" s="88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8" t="e">
        <f>"HTP.P('&lt;"&amp;#REF!&amp;"&gt;' || "&amp;IF(MID(#REF!,1,4)="STUB","NULL","REC."&amp;#REF!)&amp;" || '&lt;/"&amp;#REF!&amp;"&gt;');"</f>
        <v>#REF!</v>
      </c>
      <c r="B490" s="89"/>
      <c r="C490" s="88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8" t="e">
        <f>"HTP.P('&lt;"&amp;#REF!&amp;"&gt;' || "&amp;IF(MID(#REF!,1,4)="STUB","NULL","REC."&amp;#REF!)&amp;" || '&lt;/"&amp;#REF!&amp;"&gt;');"</f>
        <v>#REF!</v>
      </c>
      <c r="B491" s="89"/>
      <c r="C491" s="88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8" t="e">
        <f>"HTP.P('&lt;"&amp;#REF!&amp;"&gt;' || "&amp;IF(MID(#REF!,1,4)="STUB","NULL","REC."&amp;#REF!)&amp;" || '&lt;/"&amp;#REF!&amp;"&gt;');"</f>
        <v>#REF!</v>
      </c>
      <c r="B492" s="89"/>
      <c r="C492" s="88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8" t="e">
        <f>"HTP.P('&lt;"&amp;#REF!&amp;"&gt;' || "&amp;IF(MID(#REF!,1,4)="STUB","NULL","REC."&amp;#REF!)&amp;" || '&lt;/"&amp;#REF!&amp;"&gt;');"</f>
        <v>#REF!</v>
      </c>
      <c r="B493" s="89"/>
      <c r="C493" s="88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8" t="e">
        <f>"HTP.P('&lt;"&amp;#REF!&amp;"&gt;' || "&amp;IF(MID(#REF!,1,4)="STUB","NULL","REC."&amp;#REF!)&amp;" || '&lt;/"&amp;#REF!&amp;"&gt;');"</f>
        <v>#REF!</v>
      </c>
      <c r="B494" s="89"/>
      <c r="C494" s="88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8" t="e">
        <f>"HTP.P('&lt;"&amp;#REF!&amp;"&gt;' || "&amp;IF(MID(#REF!,1,4)="STUB","NULL","REC."&amp;#REF!)&amp;" || '&lt;/"&amp;#REF!&amp;"&gt;');"</f>
        <v>#REF!</v>
      </c>
      <c r="B495" s="89"/>
      <c r="C495" s="88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8" t="e">
        <f>"HTP.P('&lt;"&amp;#REF!&amp;"&gt;' || "&amp;IF(MID(#REF!,1,4)="STUB","NULL","REC."&amp;#REF!)&amp;" || '&lt;/"&amp;#REF!&amp;"&gt;');"</f>
        <v>#REF!</v>
      </c>
      <c r="B496" s="89"/>
      <c r="C496" s="88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8" t="e">
        <f>"HTP.P('&lt;"&amp;#REF!&amp;"&gt;' || "&amp;IF(MID(#REF!,1,4)="STUB","NULL","REC."&amp;#REF!)&amp;" || '&lt;/"&amp;#REF!&amp;"&gt;');"</f>
        <v>#REF!</v>
      </c>
      <c r="B497" s="89"/>
      <c r="C497" s="88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8" t="e">
        <f>"HTP.P('&lt;"&amp;#REF!&amp;"&gt;' || "&amp;IF(MID(#REF!,1,4)="STUB","NULL","REC."&amp;#REF!)&amp;" || '&lt;/"&amp;#REF!&amp;"&gt;');"</f>
        <v>#REF!</v>
      </c>
      <c r="B498" s="89"/>
      <c r="C498" s="88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8" t="e">
        <f>"HTP.P('&lt;"&amp;#REF!&amp;"&gt;' || "&amp;IF(MID(#REF!,1,4)="STUB","NULL","REC."&amp;#REF!)&amp;" || '&lt;/"&amp;#REF!&amp;"&gt;');"</f>
        <v>#REF!</v>
      </c>
      <c r="B499" s="89"/>
      <c r="C499" s="88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8" t="e">
        <f>"HTP.P('&lt;"&amp;#REF!&amp;"&gt;' || "&amp;IF(MID(#REF!,1,4)="STUB","NULL","REC."&amp;#REF!)&amp;" || '&lt;/"&amp;#REF!&amp;"&gt;');"</f>
        <v>#REF!</v>
      </c>
      <c r="B500" s="89"/>
      <c r="C500" s="88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8" t="e">
        <f>"HTP.P('&lt;"&amp;#REF!&amp;"&gt;' || "&amp;IF(MID(#REF!,1,4)="STUB","NULL","REC."&amp;#REF!)&amp;" || '&lt;/"&amp;#REF!&amp;"&gt;');"</f>
        <v>#REF!</v>
      </c>
      <c r="B501" s="89"/>
      <c r="C501" s="88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8" t="e">
        <f>"HTP.P('&lt;"&amp;#REF!&amp;"&gt;' || "&amp;IF(MID(#REF!,1,4)="STUB","NULL","REC."&amp;#REF!)&amp;" || '&lt;/"&amp;#REF!&amp;"&gt;');"</f>
        <v>#REF!</v>
      </c>
      <c r="B502" s="89"/>
      <c r="C502" s="88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8" t="e">
        <f>"HTP.P('&lt;"&amp;#REF!&amp;"&gt;' || "&amp;IF(MID(#REF!,1,4)="STUB","NULL","REC."&amp;#REF!)&amp;" || '&lt;/"&amp;#REF!&amp;"&gt;');"</f>
        <v>#REF!</v>
      </c>
      <c r="B503" s="89"/>
      <c r="C503" s="88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8" t="e">
        <f>"HTP.P('&lt;"&amp;#REF!&amp;"&gt;' || "&amp;IF(MID(#REF!,1,4)="STUB","NULL","REC."&amp;#REF!)&amp;" || '&lt;/"&amp;#REF!&amp;"&gt;');"</f>
        <v>#REF!</v>
      </c>
      <c r="B504" s="89"/>
      <c r="C504" s="88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8" t="e">
        <f>"HTP.P('&lt;"&amp;#REF!&amp;"&gt;' || "&amp;IF(MID(#REF!,1,4)="STUB","NULL","REC."&amp;#REF!)&amp;" || '&lt;/"&amp;#REF!&amp;"&gt;');"</f>
        <v>#REF!</v>
      </c>
      <c r="B505" s="89"/>
      <c r="C505" s="88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8" t="e">
        <f>"HTP.P('&lt;"&amp;#REF!&amp;"&gt;' || "&amp;IF(MID(#REF!,1,4)="STUB","NULL","REC."&amp;#REF!)&amp;" || '&lt;/"&amp;#REF!&amp;"&gt;');"</f>
        <v>#REF!</v>
      </c>
      <c r="B506" s="89"/>
      <c r="C506" s="88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8" t="e">
        <f>"HTP.P('&lt;"&amp;#REF!&amp;"&gt;' || "&amp;IF(MID(#REF!,1,4)="STUB","NULL","REC."&amp;#REF!)&amp;" || '&lt;/"&amp;#REF!&amp;"&gt;');"</f>
        <v>#REF!</v>
      </c>
      <c r="B507" s="89"/>
      <c r="C507" s="88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8" t="e">
        <f>"HTP.P('&lt;"&amp;#REF!&amp;"&gt;' || "&amp;IF(MID(#REF!,1,4)="STUB","NULL","REC."&amp;#REF!)&amp;" || '&lt;/"&amp;#REF!&amp;"&gt;');"</f>
        <v>#REF!</v>
      </c>
      <c r="B508" s="89"/>
      <c r="C508" s="88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8" t="e">
        <f>"HTP.P('&lt;"&amp;#REF!&amp;"&gt;' || "&amp;IF(MID(#REF!,1,4)="STUB","NULL","REC."&amp;#REF!)&amp;" || '&lt;/"&amp;#REF!&amp;"&gt;');"</f>
        <v>#REF!</v>
      </c>
      <c r="B509" s="89"/>
      <c r="C509" s="88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8" t="e">
        <f>"HTP.P('&lt;"&amp;#REF!&amp;"&gt;' || "&amp;IF(MID(#REF!,1,4)="STUB","NULL","REC."&amp;#REF!)&amp;" || '&lt;/"&amp;#REF!&amp;"&gt;');"</f>
        <v>#REF!</v>
      </c>
      <c r="B510" s="89"/>
      <c r="C510" s="88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8" t="e">
        <f>"HTP.P('&lt;"&amp;#REF!&amp;"&gt;' || "&amp;IF(MID(#REF!,1,4)="STUB","NULL","REC."&amp;#REF!)&amp;" || '&lt;/"&amp;#REF!&amp;"&gt;');"</f>
        <v>#REF!</v>
      </c>
      <c r="B511" s="89"/>
      <c r="C511" s="88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8" t="e">
        <f>"HTP.P('&lt;"&amp;#REF!&amp;"&gt;' || "&amp;IF(MID(#REF!,1,4)="STUB","NULL","REC."&amp;#REF!)&amp;" || '&lt;/"&amp;#REF!&amp;"&gt;');"</f>
        <v>#REF!</v>
      </c>
      <c r="B512" s="89"/>
      <c r="C512" s="88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8" t="e">
        <f>"HTP.P('&lt;"&amp;#REF!&amp;"&gt;' || "&amp;IF(MID(#REF!,1,4)="STUB","NULL","REC."&amp;#REF!)&amp;" || '&lt;/"&amp;#REF!&amp;"&gt;');"</f>
        <v>#REF!</v>
      </c>
      <c r="B513" s="89"/>
      <c r="C513" s="88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8" t="e">
        <f>"HTP.P('&lt;"&amp;#REF!&amp;"&gt;' || "&amp;IF(MID(#REF!,1,4)="STUB","NULL","REC."&amp;#REF!)&amp;" || '&lt;/"&amp;#REF!&amp;"&gt;');"</f>
        <v>#REF!</v>
      </c>
      <c r="B514" s="89"/>
      <c r="C514" s="88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8" t="e">
        <f>"HTP.P('&lt;"&amp;#REF!&amp;"&gt;' || "&amp;IF(MID(#REF!,1,4)="STUB","NULL","REC."&amp;#REF!)&amp;" || '&lt;/"&amp;#REF!&amp;"&gt;');"</f>
        <v>#REF!</v>
      </c>
      <c r="B515" s="89"/>
      <c r="C515" s="88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8" t="e">
        <f>"HTP.P('&lt;"&amp;#REF!&amp;"&gt;' || "&amp;IF(MID(#REF!,1,4)="STUB","NULL","REC."&amp;#REF!)&amp;" || '&lt;/"&amp;#REF!&amp;"&gt;');"</f>
        <v>#REF!</v>
      </c>
      <c r="B516" s="89"/>
      <c r="C516" s="88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8" t="e">
        <f>"HTP.P('&lt;"&amp;#REF!&amp;"&gt;' || "&amp;IF(MID(#REF!,1,4)="STUB","NULL","REC."&amp;#REF!)&amp;" || '&lt;/"&amp;#REF!&amp;"&gt;');"</f>
        <v>#REF!</v>
      </c>
      <c r="B517" s="89"/>
      <c r="C517" s="88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8" t="e">
        <f>"HTP.P('&lt;"&amp;#REF!&amp;"&gt;' || "&amp;IF(MID(#REF!,1,4)="STUB","NULL","REC."&amp;#REF!)&amp;" || '&lt;/"&amp;#REF!&amp;"&gt;');"</f>
        <v>#REF!</v>
      </c>
      <c r="B518" s="89"/>
      <c r="C518" s="88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8" t="e">
        <f>"HTP.P('&lt;"&amp;#REF!&amp;"&gt;' || "&amp;IF(MID(#REF!,1,4)="STUB","NULL","REC."&amp;#REF!)&amp;" || '&lt;/"&amp;#REF!&amp;"&gt;');"</f>
        <v>#REF!</v>
      </c>
      <c r="B519" s="89"/>
      <c r="C519" s="88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8" t="e">
        <f>"HTP.P('&lt;"&amp;#REF!&amp;"&gt;' || "&amp;IF(MID(#REF!,1,4)="STUB","NULL","REC."&amp;#REF!)&amp;" || '&lt;/"&amp;#REF!&amp;"&gt;');"</f>
        <v>#REF!</v>
      </c>
      <c r="B520" s="89"/>
      <c r="C520" s="88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8" t="e">
        <f>"HTP.P('&lt;"&amp;#REF!&amp;"&gt;' || "&amp;IF(MID(#REF!,1,4)="STUB","NULL","REC."&amp;#REF!)&amp;" || '&lt;/"&amp;#REF!&amp;"&gt;');"</f>
        <v>#REF!</v>
      </c>
      <c r="B521" s="89"/>
      <c r="C521" s="88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8" t="e">
        <f>"HTP.P('&lt;"&amp;#REF!&amp;"&gt;' || "&amp;IF(MID(#REF!,1,4)="STUB","NULL","REC."&amp;#REF!)&amp;" || '&lt;/"&amp;#REF!&amp;"&gt;');"</f>
        <v>#REF!</v>
      </c>
      <c r="B522" s="89"/>
      <c r="C522" s="88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8" t="e">
        <f>"HTP.P('&lt;"&amp;#REF!&amp;"&gt;' || "&amp;IF(MID(#REF!,1,4)="STUB","NULL","REC."&amp;#REF!)&amp;" || '&lt;/"&amp;#REF!&amp;"&gt;');"</f>
        <v>#REF!</v>
      </c>
      <c r="B523" s="89"/>
      <c r="C523" s="88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8" t="e">
        <f>"HTP.P('&lt;"&amp;#REF!&amp;"&gt;' || "&amp;IF(MID(#REF!,1,4)="STUB","NULL","REC."&amp;#REF!)&amp;" || '&lt;/"&amp;#REF!&amp;"&gt;');"</f>
        <v>#REF!</v>
      </c>
      <c r="B524" s="89"/>
      <c r="C524" s="88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8" t="e">
        <f>"HTP.P('&lt;"&amp;#REF!&amp;"&gt;' || "&amp;IF(MID(#REF!,1,4)="STUB","NULL","REC."&amp;#REF!)&amp;" || '&lt;/"&amp;#REF!&amp;"&gt;');"</f>
        <v>#REF!</v>
      </c>
      <c r="B525" s="89"/>
      <c r="C525" s="88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8" t="e">
        <f>"HTP.P('&lt;"&amp;#REF!&amp;"&gt;' || "&amp;IF(MID(#REF!,1,4)="STUB","NULL","REC."&amp;#REF!)&amp;" || '&lt;/"&amp;#REF!&amp;"&gt;');"</f>
        <v>#REF!</v>
      </c>
      <c r="B526" s="89"/>
      <c r="C526" s="88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8" t="e">
        <f>"HTP.P('&lt;"&amp;#REF!&amp;"&gt;' || "&amp;IF(MID(#REF!,1,4)="STUB","NULL","REC."&amp;#REF!)&amp;" || '&lt;/"&amp;#REF!&amp;"&gt;');"</f>
        <v>#REF!</v>
      </c>
      <c r="B527" s="89"/>
      <c r="C527" s="88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8" t="e">
        <f>"HTP.P('&lt;"&amp;#REF!&amp;"&gt;' || "&amp;IF(MID(#REF!,1,4)="STUB","NULL","REC."&amp;#REF!)&amp;" || '&lt;/"&amp;#REF!&amp;"&gt;');"</f>
        <v>#REF!</v>
      </c>
      <c r="B528" s="89"/>
      <c r="C528" s="88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8" t="e">
        <f>"HTP.P('&lt;"&amp;#REF!&amp;"&gt;' || "&amp;IF(MID(#REF!,1,4)="STUB","NULL","REC."&amp;#REF!)&amp;" || '&lt;/"&amp;#REF!&amp;"&gt;');"</f>
        <v>#REF!</v>
      </c>
      <c r="B529" s="89"/>
      <c r="C529" s="88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8" t="e">
        <f>"HTP.P('&lt;"&amp;#REF!&amp;"&gt;' || "&amp;IF(MID(#REF!,1,4)="STUB","NULL","REC."&amp;#REF!)&amp;" || '&lt;/"&amp;#REF!&amp;"&gt;');"</f>
        <v>#REF!</v>
      </c>
      <c r="B530" s="89"/>
      <c r="C530" s="88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8" t="e">
        <f>"HTP.P('&lt;"&amp;#REF!&amp;"&gt;' || "&amp;IF(MID(#REF!,1,4)="STUB","NULL","REC."&amp;#REF!)&amp;" || '&lt;/"&amp;#REF!&amp;"&gt;');"</f>
        <v>#REF!</v>
      </c>
      <c r="B531" s="89"/>
      <c r="C531" s="88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8" t="e">
        <f>"HTP.P('&lt;"&amp;#REF!&amp;"&gt;' || "&amp;IF(MID(#REF!,1,4)="STUB","NULL","REC."&amp;#REF!)&amp;" || '&lt;/"&amp;#REF!&amp;"&gt;');"</f>
        <v>#REF!</v>
      </c>
      <c r="B532" s="89"/>
      <c r="C532" s="88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8" t="e">
        <f>"HTP.P('&lt;"&amp;#REF!&amp;"&gt;' || "&amp;IF(MID(#REF!,1,4)="STUB","NULL","REC."&amp;#REF!)&amp;" || '&lt;/"&amp;#REF!&amp;"&gt;');"</f>
        <v>#REF!</v>
      </c>
      <c r="B533" s="89"/>
      <c r="C533" s="88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8" t="e">
        <f>"HTP.P('&lt;"&amp;#REF!&amp;"&gt;' || "&amp;IF(MID(#REF!,1,4)="STUB","NULL","REC."&amp;#REF!)&amp;" || '&lt;/"&amp;#REF!&amp;"&gt;');"</f>
        <v>#REF!</v>
      </c>
      <c r="B534" s="89"/>
      <c r="C534" s="88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8" t="e">
        <f>"HTP.P('&lt;"&amp;#REF!&amp;"&gt;' || "&amp;IF(MID(#REF!,1,4)="STUB","NULL","REC."&amp;#REF!)&amp;" || '&lt;/"&amp;#REF!&amp;"&gt;');"</f>
        <v>#REF!</v>
      </c>
      <c r="B535" s="89"/>
      <c r="C535" s="88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8" t="e">
        <f>"HTP.P('&lt;"&amp;#REF!&amp;"&gt;' || "&amp;IF(MID(#REF!,1,4)="STUB","NULL","REC."&amp;#REF!)&amp;" || '&lt;/"&amp;#REF!&amp;"&gt;');"</f>
        <v>#REF!</v>
      </c>
      <c r="B536" s="89"/>
      <c r="C536" s="88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8" t="e">
        <f>"HTP.P('&lt;"&amp;#REF!&amp;"&gt;' || "&amp;IF(MID(#REF!,1,4)="STUB","NULL","REC."&amp;#REF!)&amp;" || '&lt;/"&amp;#REF!&amp;"&gt;');"</f>
        <v>#REF!</v>
      </c>
      <c r="B537" s="89"/>
      <c r="C537" s="88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8" t="e">
        <f>"HTP.P('&lt;"&amp;#REF!&amp;"&gt;' || "&amp;IF(MID(#REF!,1,4)="STUB","NULL","REC."&amp;#REF!)&amp;" || '&lt;/"&amp;#REF!&amp;"&gt;');"</f>
        <v>#REF!</v>
      </c>
      <c r="B538" s="89"/>
      <c r="C538" s="88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8" t="e">
        <f>"HTP.P('&lt;"&amp;#REF!&amp;"&gt;' || "&amp;IF(MID(#REF!,1,4)="STUB","NULL","REC."&amp;#REF!)&amp;" || '&lt;/"&amp;#REF!&amp;"&gt;');"</f>
        <v>#REF!</v>
      </c>
      <c r="B539" s="89"/>
      <c r="C539" s="88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8" t="e">
        <f>"HTP.P('&lt;"&amp;#REF!&amp;"&gt;' || "&amp;IF(MID(#REF!,1,4)="STUB","NULL","REC."&amp;#REF!)&amp;" || '&lt;/"&amp;#REF!&amp;"&gt;');"</f>
        <v>#REF!</v>
      </c>
      <c r="B540" s="89"/>
      <c r="C540" s="88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8" t="e">
        <f>"HTP.P('&lt;"&amp;#REF!&amp;"&gt;' || "&amp;IF(MID(#REF!,1,4)="STUB","NULL","REC."&amp;#REF!)&amp;" || '&lt;/"&amp;#REF!&amp;"&gt;');"</f>
        <v>#REF!</v>
      </c>
      <c r="B541" s="89"/>
      <c r="C541" s="88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8" t="e">
        <f>"HTP.P('&lt;"&amp;#REF!&amp;"&gt;' || "&amp;IF(MID(#REF!,1,4)="STUB","NULL","REC."&amp;#REF!)&amp;" || '&lt;/"&amp;#REF!&amp;"&gt;');"</f>
        <v>#REF!</v>
      </c>
      <c r="B542" s="89"/>
      <c r="C542" s="88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8" t="e">
        <f>"HTP.P('&lt;"&amp;#REF!&amp;"&gt;' || "&amp;IF(MID(#REF!,1,4)="STUB","NULL","REC."&amp;#REF!)&amp;" || '&lt;/"&amp;#REF!&amp;"&gt;');"</f>
        <v>#REF!</v>
      </c>
      <c r="B543" s="89"/>
      <c r="C543" s="88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8" t="e">
        <f>"HTP.P('&lt;"&amp;#REF!&amp;"&gt;' || "&amp;IF(MID(#REF!,1,4)="STUB","NULL","REC."&amp;#REF!)&amp;" || '&lt;/"&amp;#REF!&amp;"&gt;');"</f>
        <v>#REF!</v>
      </c>
      <c r="B544" s="89"/>
      <c r="C544" s="88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8" t="e">
        <f>"HTP.P('&lt;"&amp;#REF!&amp;"&gt;' || "&amp;IF(MID(#REF!,1,4)="STUB","NULL","REC."&amp;#REF!)&amp;" || '&lt;/"&amp;#REF!&amp;"&gt;');"</f>
        <v>#REF!</v>
      </c>
      <c r="B545" s="89"/>
      <c r="C545" s="88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8" t="e">
        <f>"HTP.P('&lt;"&amp;#REF!&amp;"&gt;' || "&amp;IF(MID(#REF!,1,4)="STUB","NULL","REC."&amp;#REF!)&amp;" || '&lt;/"&amp;#REF!&amp;"&gt;');"</f>
        <v>#REF!</v>
      </c>
      <c r="B546" s="89"/>
      <c r="C546" s="88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8" t="e">
        <f>"HTP.P('&lt;"&amp;#REF!&amp;"&gt;' || "&amp;IF(MID(#REF!,1,4)="STUB","NULL","REC."&amp;#REF!)&amp;" || '&lt;/"&amp;#REF!&amp;"&gt;');"</f>
        <v>#REF!</v>
      </c>
      <c r="B547" s="89"/>
      <c r="C547" s="88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8" t="e">
        <f>"HTP.P('&lt;"&amp;#REF!&amp;"&gt;' || "&amp;IF(MID(#REF!,1,4)="STUB","NULL","REC."&amp;#REF!)&amp;" || '&lt;/"&amp;#REF!&amp;"&gt;');"</f>
        <v>#REF!</v>
      </c>
      <c r="B548" s="89"/>
      <c r="C548" s="88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8" t="e">
        <f>"HTP.P('&lt;"&amp;#REF!&amp;"&gt;' || "&amp;IF(MID(#REF!,1,4)="STUB","NULL","REC."&amp;#REF!)&amp;" || '&lt;/"&amp;#REF!&amp;"&gt;');"</f>
        <v>#REF!</v>
      </c>
      <c r="B549" s="89"/>
      <c r="C549" s="88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8" t="e">
        <f>"HTP.P('&lt;"&amp;#REF!&amp;"&gt;' || "&amp;IF(MID(#REF!,1,4)="STUB","NULL","REC."&amp;#REF!)&amp;" || '&lt;/"&amp;#REF!&amp;"&gt;');"</f>
        <v>#REF!</v>
      </c>
      <c r="B550" s="89"/>
      <c r="C550" s="88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8" t="e">
        <f>"HTP.P('&lt;"&amp;#REF!&amp;"&gt;' || "&amp;IF(MID(#REF!,1,4)="STUB","NULL","REC."&amp;#REF!)&amp;" || '&lt;/"&amp;#REF!&amp;"&gt;');"</f>
        <v>#REF!</v>
      </c>
      <c r="B551" s="89"/>
      <c r="C551" s="88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8" t="e">
        <f>"HTP.P('&lt;"&amp;#REF!&amp;"&gt;' || "&amp;IF(MID(#REF!,1,4)="STUB","NULL","REC."&amp;#REF!)&amp;" || '&lt;/"&amp;#REF!&amp;"&gt;');"</f>
        <v>#REF!</v>
      </c>
      <c r="B552" s="89"/>
      <c r="C552" s="88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8" t="e">
        <f>"HTP.P('&lt;"&amp;#REF!&amp;"&gt;' || "&amp;IF(MID(#REF!,1,4)="STUB","NULL","REC."&amp;#REF!)&amp;" || '&lt;/"&amp;#REF!&amp;"&gt;');"</f>
        <v>#REF!</v>
      </c>
      <c r="B553" s="89"/>
      <c r="C553" s="88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8" t="e">
        <f>"HTP.P('&lt;"&amp;#REF!&amp;"&gt;' || "&amp;IF(MID(#REF!,1,4)="STUB","NULL","REC."&amp;#REF!)&amp;" || '&lt;/"&amp;#REF!&amp;"&gt;');"</f>
        <v>#REF!</v>
      </c>
      <c r="B554" s="89"/>
      <c r="C554" s="88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8" t="e">
        <f>"HTP.P('&lt;"&amp;#REF!&amp;"&gt;' || "&amp;IF(MID(#REF!,1,4)="STUB","NULL","REC."&amp;#REF!)&amp;" || '&lt;/"&amp;#REF!&amp;"&gt;');"</f>
        <v>#REF!</v>
      </c>
      <c r="B555" s="89"/>
      <c r="C555" s="88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8" t="e">
        <f>"HTP.P('&lt;"&amp;#REF!&amp;"&gt;' || "&amp;IF(MID(#REF!,1,4)="STUB","NULL","REC."&amp;#REF!)&amp;" || '&lt;/"&amp;#REF!&amp;"&gt;');"</f>
        <v>#REF!</v>
      </c>
      <c r="B556" s="89"/>
      <c r="C556" s="88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8" t="e">
        <f>"HTP.P('&lt;"&amp;#REF!&amp;"&gt;' || "&amp;IF(MID(#REF!,1,4)="STUB","NULL","REC."&amp;#REF!)&amp;" || '&lt;/"&amp;#REF!&amp;"&gt;');"</f>
        <v>#REF!</v>
      </c>
      <c r="B557" s="89"/>
      <c r="C557" s="88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8" t="e">
        <f>"HTP.P('&lt;"&amp;#REF!&amp;"&gt;' || "&amp;IF(MID(#REF!,1,4)="STUB","NULL","REC."&amp;#REF!)&amp;" || '&lt;/"&amp;#REF!&amp;"&gt;');"</f>
        <v>#REF!</v>
      </c>
      <c r="B558" s="89"/>
      <c r="C558" s="88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8" t="e">
        <f>"HTP.P('&lt;"&amp;#REF!&amp;"&gt;' || "&amp;IF(MID(#REF!,1,4)="STUB","NULL","REC."&amp;#REF!)&amp;" || '&lt;/"&amp;#REF!&amp;"&gt;');"</f>
        <v>#REF!</v>
      </c>
      <c r="B559" s="89"/>
      <c r="C559" s="88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8" t="e">
        <f>"HTP.P('&lt;"&amp;#REF!&amp;"&gt;' || "&amp;IF(MID(#REF!,1,4)="STUB","NULL","REC."&amp;#REF!)&amp;" || '&lt;/"&amp;#REF!&amp;"&gt;');"</f>
        <v>#REF!</v>
      </c>
      <c r="B560" s="89"/>
      <c r="C560" s="88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8" t="e">
        <f>"HTP.P('&lt;"&amp;#REF!&amp;"&gt;' || "&amp;IF(MID(#REF!,1,4)="STUB","NULL","REC."&amp;#REF!)&amp;" || '&lt;/"&amp;#REF!&amp;"&gt;');"</f>
        <v>#REF!</v>
      </c>
      <c r="B561" s="89"/>
      <c r="C561" s="88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8" t="e">
        <f>"HTP.P('&lt;"&amp;#REF!&amp;"&gt;' || "&amp;IF(MID(#REF!,1,4)="STUB","NULL","REC."&amp;#REF!)&amp;" || '&lt;/"&amp;#REF!&amp;"&gt;');"</f>
        <v>#REF!</v>
      </c>
      <c r="B562" s="89"/>
      <c r="C562" s="88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8" t="e">
        <f>"HTP.P('&lt;"&amp;#REF!&amp;"&gt;' || "&amp;IF(MID(#REF!,1,4)="STUB","NULL","REC."&amp;#REF!)&amp;" || '&lt;/"&amp;#REF!&amp;"&gt;');"</f>
        <v>#REF!</v>
      </c>
      <c r="B563" s="89"/>
      <c r="C563" s="88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8" t="e">
        <f>"HTP.P('&lt;"&amp;#REF!&amp;"&gt;' || "&amp;IF(MID(#REF!,1,4)="STUB","NULL","REC."&amp;#REF!)&amp;" || '&lt;/"&amp;#REF!&amp;"&gt;');"</f>
        <v>#REF!</v>
      </c>
      <c r="B564" s="89"/>
      <c r="C564" s="88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8" t="e">
        <f>"HTP.P('&lt;"&amp;#REF!&amp;"&gt;' || "&amp;IF(MID(#REF!,1,4)="STUB","NULL","REC."&amp;#REF!)&amp;" || '&lt;/"&amp;#REF!&amp;"&gt;');"</f>
        <v>#REF!</v>
      </c>
      <c r="B565" s="89"/>
      <c r="C565" s="88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8" t="e">
        <f>"HTP.P('&lt;"&amp;#REF!&amp;"&gt;' || "&amp;IF(MID(#REF!,1,4)="STUB","NULL","REC."&amp;#REF!)&amp;" || '&lt;/"&amp;#REF!&amp;"&gt;');"</f>
        <v>#REF!</v>
      </c>
      <c r="B566" s="89"/>
      <c r="C566" s="88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8" t="e">
        <f>"HTP.P('&lt;"&amp;#REF!&amp;"&gt;' || "&amp;IF(MID(#REF!,1,4)="STUB","NULL","REC."&amp;#REF!)&amp;" || '&lt;/"&amp;#REF!&amp;"&gt;');"</f>
        <v>#REF!</v>
      </c>
      <c r="B567" s="89"/>
      <c r="C567" s="88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8" t="e">
        <f>"HTP.P('&lt;"&amp;#REF!&amp;"&gt;' || "&amp;IF(MID(#REF!,1,4)="STUB","NULL","REC."&amp;#REF!)&amp;" || '&lt;/"&amp;#REF!&amp;"&gt;');"</f>
        <v>#REF!</v>
      </c>
      <c r="B568" s="89"/>
      <c r="C568" s="88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8" t="e">
        <f>"HTP.P('&lt;"&amp;#REF!&amp;"&gt;' || "&amp;IF(MID(#REF!,1,4)="STUB","NULL","REC."&amp;#REF!)&amp;" || '&lt;/"&amp;#REF!&amp;"&gt;');"</f>
        <v>#REF!</v>
      </c>
      <c r="B569" s="89"/>
      <c r="C569" s="88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8" t="e">
        <f>"HTP.P('&lt;"&amp;#REF!&amp;"&gt;' || "&amp;IF(MID(#REF!,1,4)="STUB","NULL","REC."&amp;#REF!)&amp;" || '&lt;/"&amp;#REF!&amp;"&gt;');"</f>
        <v>#REF!</v>
      </c>
      <c r="B570" s="89"/>
      <c r="C570" s="88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8" t="e">
        <f>"HTP.P('&lt;"&amp;#REF!&amp;"&gt;' || "&amp;IF(MID(#REF!,1,4)="STUB","NULL","REC."&amp;#REF!)&amp;" || '&lt;/"&amp;#REF!&amp;"&gt;');"</f>
        <v>#REF!</v>
      </c>
      <c r="B571" s="89"/>
      <c r="C571" s="88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8" t="e">
        <f>"HTP.P('&lt;"&amp;#REF!&amp;"&gt;' || "&amp;IF(MID(#REF!,1,4)="STUB","NULL","REC."&amp;#REF!)&amp;" || '&lt;/"&amp;#REF!&amp;"&gt;');"</f>
        <v>#REF!</v>
      </c>
      <c r="B572" s="89"/>
      <c r="C572" s="88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8" t="e">
        <f>"HTP.P('&lt;"&amp;#REF!&amp;"&gt;' || "&amp;IF(MID(#REF!,1,4)="STUB","NULL","REC."&amp;#REF!)&amp;" || '&lt;/"&amp;#REF!&amp;"&gt;');"</f>
        <v>#REF!</v>
      </c>
      <c r="B573" s="89"/>
      <c r="C573" s="88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8" t="e">
        <f>"HTP.P('&lt;"&amp;#REF!&amp;"&gt;' || "&amp;IF(MID(#REF!,1,4)="STUB","NULL","REC."&amp;#REF!)&amp;" || '&lt;/"&amp;#REF!&amp;"&gt;');"</f>
        <v>#REF!</v>
      </c>
      <c r="B574" s="89"/>
      <c r="C574" s="88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8" t="e">
        <f>"HTP.P('&lt;"&amp;#REF!&amp;"&gt;' || "&amp;IF(MID(#REF!,1,4)="STUB","NULL","REC."&amp;#REF!)&amp;" || '&lt;/"&amp;#REF!&amp;"&gt;');"</f>
        <v>#REF!</v>
      </c>
      <c r="B575" s="89"/>
      <c r="C575" s="88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8" t="e">
        <f>"HTP.P('&lt;"&amp;#REF!&amp;"&gt;' || "&amp;IF(MID(#REF!,1,4)="STUB","NULL","REC."&amp;#REF!)&amp;" || '&lt;/"&amp;#REF!&amp;"&gt;');"</f>
        <v>#REF!</v>
      </c>
      <c r="B576" s="89"/>
      <c r="C576" s="88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8" t="e">
        <f>"HTP.P('&lt;"&amp;#REF!&amp;"&gt;' || "&amp;IF(MID(#REF!,1,4)="STUB","NULL","REC."&amp;#REF!)&amp;" || '&lt;/"&amp;#REF!&amp;"&gt;');"</f>
        <v>#REF!</v>
      </c>
      <c r="B577" s="89"/>
      <c r="C577" s="88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8" t="e">
        <f>"HTP.P('&lt;"&amp;#REF!&amp;"&gt;' || "&amp;IF(MID(#REF!,1,4)="STUB","NULL","REC."&amp;#REF!)&amp;" || '&lt;/"&amp;#REF!&amp;"&gt;');"</f>
        <v>#REF!</v>
      </c>
      <c r="B578" s="89"/>
      <c r="C578" s="88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8" t="e">
        <f>"HTP.P('&lt;"&amp;#REF!&amp;"&gt;' || "&amp;IF(MID(#REF!,1,4)="STUB","NULL","REC."&amp;#REF!)&amp;" || '&lt;/"&amp;#REF!&amp;"&gt;');"</f>
        <v>#REF!</v>
      </c>
      <c r="B579" s="89"/>
      <c r="C579" s="88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8" t="e">
        <f>"HTP.P('&lt;"&amp;#REF!&amp;"&gt;' || "&amp;IF(MID(#REF!,1,4)="STUB","NULL","REC."&amp;#REF!)&amp;" || '&lt;/"&amp;#REF!&amp;"&gt;');"</f>
        <v>#REF!</v>
      </c>
      <c r="B580" s="89"/>
      <c r="C580" s="88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8" t="e">
        <f>"HTP.P('&lt;"&amp;#REF!&amp;"&gt;' || "&amp;IF(MID(#REF!,1,4)="STUB","NULL","REC."&amp;#REF!)&amp;" || '&lt;/"&amp;#REF!&amp;"&gt;');"</f>
        <v>#REF!</v>
      </c>
      <c r="B581" s="89"/>
      <c r="C581" s="88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8" t="e">
        <f>"HTP.P('&lt;"&amp;#REF!&amp;"&gt;' || "&amp;IF(MID(#REF!,1,4)="STUB","NULL","REC."&amp;#REF!)&amp;" || '&lt;/"&amp;#REF!&amp;"&gt;');"</f>
        <v>#REF!</v>
      </c>
      <c r="B582" s="89"/>
      <c r="C582" s="88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8" t="e">
        <f>"HTP.P('&lt;"&amp;#REF!&amp;"&gt;' || "&amp;IF(MID(#REF!,1,4)="STUB","NULL","REC."&amp;#REF!)&amp;" || '&lt;/"&amp;#REF!&amp;"&gt;');"</f>
        <v>#REF!</v>
      </c>
      <c r="B583" s="89"/>
      <c r="C583" s="88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8" t="e">
        <f>"HTP.P('&lt;"&amp;#REF!&amp;"&gt;' || "&amp;IF(MID(#REF!,1,4)="STUB","NULL","REC."&amp;#REF!)&amp;" || '&lt;/"&amp;#REF!&amp;"&gt;');"</f>
        <v>#REF!</v>
      </c>
      <c r="B584" s="89"/>
      <c r="C584" s="88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8" t="e">
        <f>"HTP.P('&lt;"&amp;#REF!&amp;"&gt;' || "&amp;IF(MID(#REF!,1,4)="STUB","NULL","REC."&amp;#REF!)&amp;" || '&lt;/"&amp;#REF!&amp;"&gt;');"</f>
        <v>#REF!</v>
      </c>
      <c r="B585" s="89"/>
      <c r="C585" s="88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8" t="e">
        <f>"HTP.P('&lt;"&amp;#REF!&amp;"&gt;' || "&amp;IF(MID(#REF!,1,4)="STUB","NULL","REC."&amp;#REF!)&amp;" || '&lt;/"&amp;#REF!&amp;"&gt;');"</f>
        <v>#REF!</v>
      </c>
      <c r="B586" s="89"/>
      <c r="C586" s="88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8" t="e">
        <f>"HTP.P('&lt;"&amp;#REF!&amp;"&gt;' || "&amp;IF(MID(#REF!,1,4)="STUB","NULL","REC."&amp;#REF!)&amp;" || '&lt;/"&amp;#REF!&amp;"&gt;');"</f>
        <v>#REF!</v>
      </c>
      <c r="B587" s="89"/>
      <c r="C587" s="88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8" t="e">
        <f>"HTP.P('&lt;"&amp;#REF!&amp;"&gt;' || "&amp;IF(MID(#REF!,1,4)="STUB","NULL","REC."&amp;#REF!)&amp;" || '&lt;/"&amp;#REF!&amp;"&gt;');"</f>
        <v>#REF!</v>
      </c>
      <c r="B588" s="89"/>
      <c r="C588" s="88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8" t="e">
        <f>"HTP.P('&lt;"&amp;#REF!&amp;"&gt;' || "&amp;IF(MID(#REF!,1,4)="STUB","NULL","REC."&amp;#REF!)&amp;" || '&lt;/"&amp;#REF!&amp;"&gt;');"</f>
        <v>#REF!</v>
      </c>
      <c r="B589" s="89"/>
      <c r="C589" s="88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8" t="e">
        <f>"HTP.P('&lt;"&amp;#REF!&amp;"&gt;' || "&amp;IF(MID(#REF!,1,4)="STUB","NULL","REC."&amp;#REF!)&amp;" || '&lt;/"&amp;#REF!&amp;"&gt;');"</f>
        <v>#REF!</v>
      </c>
      <c r="B590" s="89"/>
      <c r="C590" s="88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8" t="e">
        <f>"HTP.P('&lt;"&amp;#REF!&amp;"&gt;' || "&amp;IF(MID(#REF!,1,4)="STUB","NULL","REC."&amp;#REF!)&amp;" || '&lt;/"&amp;#REF!&amp;"&gt;');"</f>
        <v>#REF!</v>
      </c>
      <c r="B591" s="89"/>
      <c r="C591" s="88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8" t="e">
        <f>"HTP.P('&lt;"&amp;#REF!&amp;"&gt;' || "&amp;IF(MID(#REF!,1,4)="STUB","NULL","REC."&amp;#REF!)&amp;" || '&lt;/"&amp;#REF!&amp;"&gt;');"</f>
        <v>#REF!</v>
      </c>
      <c r="B592" s="89"/>
      <c r="C592" s="88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8" t="e">
        <f>"HTP.P('&lt;"&amp;#REF!&amp;"&gt;' || "&amp;IF(MID(#REF!,1,4)="STUB","NULL","REC."&amp;#REF!)&amp;" || '&lt;/"&amp;#REF!&amp;"&gt;');"</f>
        <v>#REF!</v>
      </c>
      <c r="B593" s="89"/>
      <c r="C593" s="88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8" t="e">
        <f>"HTP.P('&lt;"&amp;#REF!&amp;"&gt;' || "&amp;IF(MID(#REF!,1,4)="STUB","NULL","REC."&amp;#REF!)&amp;" || '&lt;/"&amp;#REF!&amp;"&gt;');"</f>
        <v>#REF!</v>
      </c>
      <c r="B594" s="89"/>
      <c r="C594" s="88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8" t="e">
        <f>"HTP.P('&lt;"&amp;#REF!&amp;"&gt;' || "&amp;IF(MID(#REF!,1,4)="STUB","NULL","REC."&amp;#REF!)&amp;" || '&lt;/"&amp;#REF!&amp;"&gt;');"</f>
        <v>#REF!</v>
      </c>
      <c r="B595" s="89"/>
      <c r="C595" s="88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8" t="e">
        <f>"HTP.P('&lt;"&amp;#REF!&amp;"&gt;' || "&amp;IF(MID(#REF!,1,4)="STUB","NULL","REC."&amp;#REF!)&amp;" || '&lt;/"&amp;#REF!&amp;"&gt;');"</f>
        <v>#REF!</v>
      </c>
      <c r="B596" s="89"/>
      <c r="C596" s="88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8" t="e">
        <f>"HTP.P('&lt;"&amp;#REF!&amp;"&gt;' || "&amp;IF(MID(#REF!,1,4)="STUB","NULL","REC."&amp;#REF!)&amp;" || '&lt;/"&amp;#REF!&amp;"&gt;');"</f>
        <v>#REF!</v>
      </c>
      <c r="B597" s="89"/>
      <c r="C597" s="88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8" t="e">
        <f>"HTP.P('&lt;"&amp;#REF!&amp;"&gt;' || "&amp;IF(MID(#REF!,1,4)="STUB","NULL","REC."&amp;#REF!)&amp;" || '&lt;/"&amp;#REF!&amp;"&gt;');"</f>
        <v>#REF!</v>
      </c>
      <c r="B598" s="89"/>
      <c r="C598" s="88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8" t="e">
        <f>"HTP.P('&lt;"&amp;#REF!&amp;"&gt;' || "&amp;IF(MID(#REF!,1,4)="STUB","NULL","REC."&amp;#REF!)&amp;" || '&lt;/"&amp;#REF!&amp;"&gt;');"</f>
        <v>#REF!</v>
      </c>
      <c r="B599" s="89"/>
      <c r="C599" s="88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8" t="e">
        <f>"HTP.P('&lt;"&amp;#REF!&amp;"&gt;' || "&amp;IF(MID(#REF!,1,4)="STUB","NULL","REC."&amp;#REF!)&amp;" || '&lt;/"&amp;#REF!&amp;"&gt;');"</f>
        <v>#REF!</v>
      </c>
      <c r="B600" s="89"/>
      <c r="C600" s="88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8" t="e">
        <f>"HTP.P('&lt;"&amp;#REF!&amp;"&gt;' || "&amp;IF(MID(#REF!,1,4)="STUB","NULL","REC."&amp;#REF!)&amp;" || '&lt;/"&amp;#REF!&amp;"&gt;');"</f>
        <v>#REF!</v>
      </c>
      <c r="B601" s="89"/>
      <c r="C601" s="88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8" t="e">
        <f>"HTP.P('&lt;"&amp;#REF!&amp;"&gt;' || "&amp;IF(MID(#REF!,1,4)="STUB","NULL","REC."&amp;#REF!)&amp;" || '&lt;/"&amp;#REF!&amp;"&gt;');"</f>
        <v>#REF!</v>
      </c>
      <c r="B602" s="89"/>
      <c r="C602" s="88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8" t="e">
        <f>"HTP.P('&lt;"&amp;#REF!&amp;"&gt;' || "&amp;IF(MID(#REF!,1,4)="STUB","NULL","REC."&amp;#REF!)&amp;" || '&lt;/"&amp;#REF!&amp;"&gt;');"</f>
        <v>#REF!</v>
      </c>
      <c r="B603" s="89"/>
      <c r="C603" s="88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8" t="e">
        <f>"HTP.P('&lt;"&amp;#REF!&amp;"&gt;' || "&amp;IF(MID(#REF!,1,4)="STUB","NULL","REC."&amp;#REF!)&amp;" || '&lt;/"&amp;#REF!&amp;"&gt;');"</f>
        <v>#REF!</v>
      </c>
      <c r="B604" s="89"/>
      <c r="C604" s="88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8" t="e">
        <f>"HTP.P('&lt;"&amp;#REF!&amp;"&gt;' || "&amp;IF(MID(#REF!,1,4)="STUB","NULL","REC."&amp;#REF!)&amp;" || '&lt;/"&amp;#REF!&amp;"&gt;');"</f>
        <v>#REF!</v>
      </c>
      <c r="B605" s="89"/>
      <c r="C605" s="88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8" t="e">
        <f>"HTP.P('&lt;"&amp;#REF!&amp;"&gt;' || "&amp;IF(MID(#REF!,1,4)="STUB","NULL","REC."&amp;#REF!)&amp;" || '&lt;/"&amp;#REF!&amp;"&gt;');"</f>
        <v>#REF!</v>
      </c>
      <c r="B606" s="89"/>
      <c r="C606" s="88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8" t="e">
        <f>"HTP.P('&lt;"&amp;#REF!&amp;"&gt;' || "&amp;IF(MID(#REF!,1,4)="STUB","NULL","REC."&amp;#REF!)&amp;" || '&lt;/"&amp;#REF!&amp;"&gt;');"</f>
        <v>#REF!</v>
      </c>
      <c r="B607" s="89"/>
      <c r="C607" s="88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8" t="e">
        <f>"HTP.P('&lt;"&amp;#REF!&amp;"&gt;' || "&amp;IF(MID(#REF!,1,4)="STUB","NULL","REC."&amp;#REF!)&amp;" || '&lt;/"&amp;#REF!&amp;"&gt;');"</f>
        <v>#REF!</v>
      </c>
      <c r="B608" s="89"/>
      <c r="C608" s="88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8" t="e">
        <f>"HTP.P('&lt;"&amp;#REF!&amp;"&gt;' || "&amp;IF(MID(#REF!,1,4)="STUB","NULL","REC."&amp;#REF!)&amp;" || '&lt;/"&amp;#REF!&amp;"&gt;');"</f>
        <v>#REF!</v>
      </c>
      <c r="B609" s="89"/>
      <c r="C609" s="88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8" t="e">
        <f>"HTP.P('&lt;"&amp;#REF!&amp;"&gt;' || "&amp;IF(MID(#REF!,1,4)="STUB","NULL","REC."&amp;#REF!)&amp;" || '&lt;/"&amp;#REF!&amp;"&gt;');"</f>
        <v>#REF!</v>
      </c>
      <c r="B610" s="89"/>
      <c r="C610" s="88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8" t="e">
        <f>"HTP.P('&lt;"&amp;#REF!&amp;"&gt;' || "&amp;IF(MID(#REF!,1,4)="STUB","NULL","REC."&amp;#REF!)&amp;" || '&lt;/"&amp;#REF!&amp;"&gt;');"</f>
        <v>#REF!</v>
      </c>
      <c r="B611" s="89"/>
      <c r="C611" s="88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8" t="e">
        <f>"HTP.P('&lt;"&amp;#REF!&amp;"&gt;' || "&amp;IF(MID(#REF!,1,4)="STUB","NULL","REC."&amp;#REF!)&amp;" || '&lt;/"&amp;#REF!&amp;"&gt;');"</f>
        <v>#REF!</v>
      </c>
      <c r="B612" s="89"/>
      <c r="C612" s="88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8" t="e">
        <f>"HTP.P('&lt;"&amp;#REF!&amp;"&gt;' || "&amp;IF(MID(#REF!,1,4)="STUB","NULL","REC."&amp;#REF!)&amp;" || '&lt;/"&amp;#REF!&amp;"&gt;');"</f>
        <v>#REF!</v>
      </c>
      <c r="B613" s="89"/>
      <c r="C613" s="88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8" t="e">
        <f>"HTP.P('&lt;"&amp;#REF!&amp;"&gt;' || "&amp;IF(MID(#REF!,1,4)="STUB","NULL","REC."&amp;#REF!)&amp;" || '&lt;/"&amp;#REF!&amp;"&gt;');"</f>
        <v>#REF!</v>
      </c>
      <c r="B614" s="89"/>
      <c r="C614" s="88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8" t="e">
        <f>"HTP.P('&lt;"&amp;#REF!&amp;"&gt;' || "&amp;IF(MID(#REF!,1,4)="STUB","NULL","REC."&amp;#REF!)&amp;" || '&lt;/"&amp;#REF!&amp;"&gt;');"</f>
        <v>#REF!</v>
      </c>
      <c r="B615" s="89"/>
      <c r="C615" s="88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8" t="e">
        <f>"HTP.P('&lt;"&amp;#REF!&amp;"&gt;' || "&amp;IF(MID(#REF!,1,4)="STUB","NULL","REC."&amp;#REF!)&amp;" || '&lt;/"&amp;#REF!&amp;"&gt;');"</f>
        <v>#REF!</v>
      </c>
      <c r="B616" s="89"/>
      <c r="C616" s="88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8" t="e">
        <f>"HTP.P('&lt;"&amp;#REF!&amp;"&gt;' || "&amp;IF(MID(#REF!,1,4)="STUB","NULL","REC."&amp;#REF!)&amp;" || '&lt;/"&amp;#REF!&amp;"&gt;');"</f>
        <v>#REF!</v>
      </c>
      <c r="B617" s="89"/>
      <c r="C617" s="88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8" t="e">
        <f>"HTP.P('&lt;"&amp;#REF!&amp;"&gt;' || "&amp;IF(MID(#REF!,1,4)="STUB","NULL","REC."&amp;#REF!)&amp;" || '&lt;/"&amp;#REF!&amp;"&gt;');"</f>
        <v>#REF!</v>
      </c>
      <c r="B618" s="89"/>
      <c r="C618" s="88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8" t="e">
        <f>"HTP.P('&lt;"&amp;#REF!&amp;"&gt;' || "&amp;IF(MID(#REF!,1,4)="STUB","NULL","REC."&amp;#REF!)&amp;" || '&lt;/"&amp;#REF!&amp;"&gt;');"</f>
        <v>#REF!</v>
      </c>
      <c r="B619" s="89"/>
      <c r="C619" s="88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8" t="e">
        <f>"HTP.P('&lt;"&amp;#REF!&amp;"&gt;' || "&amp;IF(MID(#REF!,1,4)="STUB","NULL","REC."&amp;#REF!)&amp;" || '&lt;/"&amp;#REF!&amp;"&gt;');"</f>
        <v>#REF!</v>
      </c>
      <c r="B620" s="89"/>
      <c r="C620" s="88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8" t="e">
        <f>"HTP.P('&lt;"&amp;#REF!&amp;"&gt;' || "&amp;IF(MID(#REF!,1,4)="STUB","NULL","REC."&amp;#REF!)&amp;" || '&lt;/"&amp;#REF!&amp;"&gt;');"</f>
        <v>#REF!</v>
      </c>
      <c r="B621" s="89"/>
      <c r="C621" s="88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8" t="e">
        <f>"HTP.P('&lt;"&amp;#REF!&amp;"&gt;' || "&amp;IF(MID(#REF!,1,4)="STUB","NULL","REC."&amp;#REF!)&amp;" || '&lt;/"&amp;#REF!&amp;"&gt;');"</f>
        <v>#REF!</v>
      </c>
      <c r="B622" s="89"/>
      <c r="C622" s="88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8" t="e">
        <f>"HTP.P('&lt;"&amp;#REF!&amp;"&gt;' || "&amp;IF(MID(#REF!,1,4)="STUB","NULL","REC."&amp;#REF!)&amp;" || '&lt;/"&amp;#REF!&amp;"&gt;');"</f>
        <v>#REF!</v>
      </c>
      <c r="B623" s="89"/>
      <c r="C623" s="88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8" t="e">
        <f>"HTP.P('&lt;"&amp;#REF!&amp;"&gt;' || "&amp;IF(MID(#REF!,1,4)="STUB","NULL","REC."&amp;#REF!)&amp;" || '&lt;/"&amp;#REF!&amp;"&gt;');"</f>
        <v>#REF!</v>
      </c>
      <c r="B624" s="89"/>
      <c r="C624" s="88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8" t="e">
        <f>"HTP.P('&lt;"&amp;#REF!&amp;"&gt;' || "&amp;IF(MID(#REF!,1,4)="STUB","NULL","REC."&amp;#REF!)&amp;" || '&lt;/"&amp;#REF!&amp;"&gt;');"</f>
        <v>#REF!</v>
      </c>
      <c r="B625" s="89"/>
      <c r="C625" s="88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8" t="e">
        <f>"HTP.P('&lt;"&amp;#REF!&amp;"&gt;' || "&amp;IF(MID(#REF!,1,4)="STUB","NULL","REC."&amp;#REF!)&amp;" || '&lt;/"&amp;#REF!&amp;"&gt;');"</f>
        <v>#REF!</v>
      </c>
      <c r="B626" s="89"/>
      <c r="C626" s="88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8" t="e">
        <f>"HTP.P('&lt;"&amp;#REF!&amp;"&gt;' || "&amp;IF(MID(#REF!,1,4)="STUB","NULL","REC."&amp;#REF!)&amp;" || '&lt;/"&amp;#REF!&amp;"&gt;');"</f>
        <v>#REF!</v>
      </c>
      <c r="B627" s="89"/>
      <c r="C627" s="88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8" t="e">
        <f>"HTP.P('&lt;"&amp;#REF!&amp;"&gt;' || "&amp;IF(MID(#REF!,1,4)="STUB","NULL","REC."&amp;#REF!)&amp;" || '&lt;/"&amp;#REF!&amp;"&gt;');"</f>
        <v>#REF!</v>
      </c>
      <c r="B628" s="89"/>
      <c r="C628" s="88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8" t="e">
        <f>"HTP.P('&lt;"&amp;#REF!&amp;"&gt;' || "&amp;IF(MID(#REF!,1,4)="STUB","NULL","REC."&amp;#REF!)&amp;" || '&lt;/"&amp;#REF!&amp;"&gt;');"</f>
        <v>#REF!</v>
      </c>
      <c r="B629" s="89"/>
      <c r="C629" s="88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8" t="e">
        <f>"HTP.P('&lt;"&amp;#REF!&amp;"&gt;' || "&amp;IF(MID(#REF!,1,4)="STUB","NULL","REC."&amp;#REF!)&amp;" || '&lt;/"&amp;#REF!&amp;"&gt;');"</f>
        <v>#REF!</v>
      </c>
      <c r="B630" s="89"/>
      <c r="C630" s="88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8" t="e">
        <f>"HTP.P('&lt;"&amp;#REF!&amp;"&gt;' || "&amp;IF(MID(#REF!,1,4)="STUB","NULL","REC."&amp;#REF!)&amp;" || '&lt;/"&amp;#REF!&amp;"&gt;');"</f>
        <v>#REF!</v>
      </c>
      <c r="B631" s="89"/>
      <c r="C631" s="88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8" t="e">
        <f>"HTP.P('&lt;"&amp;#REF!&amp;"&gt;' || "&amp;IF(MID(#REF!,1,4)="STUB","NULL","REC."&amp;#REF!)&amp;" || '&lt;/"&amp;#REF!&amp;"&gt;');"</f>
        <v>#REF!</v>
      </c>
      <c r="B632" s="89"/>
      <c r="C632" s="88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8" t="e">
        <f>"HTP.P('&lt;"&amp;#REF!&amp;"&gt;' || "&amp;IF(MID(#REF!,1,4)="STUB","NULL","REC."&amp;#REF!)&amp;" || '&lt;/"&amp;#REF!&amp;"&gt;');"</f>
        <v>#REF!</v>
      </c>
      <c r="B633" s="89"/>
      <c r="C633" s="88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8" t="e">
        <f>"HTP.P('&lt;"&amp;#REF!&amp;"&gt;' || "&amp;IF(MID(#REF!,1,4)="STUB","NULL","REC."&amp;#REF!)&amp;" || '&lt;/"&amp;#REF!&amp;"&gt;');"</f>
        <v>#REF!</v>
      </c>
      <c r="B634" s="89"/>
      <c r="C634" s="88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8" t="e">
        <f>"HTP.P('&lt;"&amp;#REF!&amp;"&gt;' || "&amp;IF(MID(#REF!,1,4)="STUB","NULL","REC."&amp;#REF!)&amp;" || '&lt;/"&amp;#REF!&amp;"&gt;');"</f>
        <v>#REF!</v>
      </c>
      <c r="B635" s="89"/>
      <c r="C635" s="88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8" t="e">
        <f>"HTP.P('&lt;"&amp;#REF!&amp;"&gt;' || "&amp;IF(MID(#REF!,1,4)="STUB","NULL","REC."&amp;#REF!)&amp;" || '&lt;/"&amp;#REF!&amp;"&gt;');"</f>
        <v>#REF!</v>
      </c>
      <c r="B636" s="89"/>
      <c r="C636" s="88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8" t="e">
        <f>"HTP.P('&lt;"&amp;#REF!&amp;"&gt;' || "&amp;IF(MID(#REF!,1,4)="STUB","NULL","REC."&amp;#REF!)&amp;" || '&lt;/"&amp;#REF!&amp;"&gt;');"</f>
        <v>#REF!</v>
      </c>
      <c r="B637" s="89"/>
      <c r="C637" s="88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8" t="e">
        <f>"HTP.P('&lt;"&amp;#REF!&amp;"&gt;' || "&amp;IF(MID(#REF!,1,4)="STUB","NULL","REC."&amp;#REF!)&amp;" || '&lt;/"&amp;#REF!&amp;"&gt;');"</f>
        <v>#REF!</v>
      </c>
      <c r="B638" s="89"/>
      <c r="C638" s="88" t="e">
        <f>"DECODE(C_T."&amp;#REF!&amp;", 0, NULL, C_T."&amp;#REF!&amp;") AS "&amp;#REF!&amp;","</f>
        <v>#REF!</v>
      </c>
      <c r="D638" s="89"/>
      <c r="F638" s="89"/>
      <c r="G638" s="89"/>
      <c r="H638" s="89"/>
      <c r="I638" s="89"/>
      <c r="J638" s="89"/>
    </row>
    <row r="639" spans="1:10" ht="11.25" customHeight="1">
      <c r="A639" s="88" t="e">
        <f>"HTP.P('&lt;"&amp;#REF!&amp;"&gt;' || "&amp;IF(MID(#REF!,1,4)="STUB","NULL","REC."&amp;#REF!)&amp;" || '&lt;/"&amp;#REF!&amp;"&gt;');"</f>
        <v>#REF!</v>
      </c>
      <c r="B639" s="89"/>
      <c r="C639" s="88" t="e">
        <f>"DECODE(C_T."&amp;#REF!&amp;", 0, NULL, C_T."&amp;#REF!&amp;") AS "&amp;#REF!&amp;","</f>
        <v>#REF!</v>
      </c>
      <c r="D639" s="89"/>
      <c r="F639" s="89"/>
      <c r="G639" s="89"/>
      <c r="H639" s="89"/>
      <c r="I639" s="89"/>
      <c r="J639" s="89"/>
    </row>
    <row r="640" spans="1:10" ht="11.25" customHeight="1">
      <c r="A640" s="88" t="e">
        <f>"HTP.P('&lt;"&amp;#REF!&amp;"&gt;' || "&amp;IF(MID(#REF!,1,4)="STUB","NULL","REC."&amp;#REF!)&amp;" || '&lt;/"&amp;#REF!&amp;"&gt;');"</f>
        <v>#REF!</v>
      </c>
      <c r="B640" s="89"/>
      <c r="C640" s="88" t="e">
        <f>"DECODE(C_T."&amp;#REF!&amp;", 0, NULL, C_T."&amp;#REF!&amp;") AS "&amp;#REF!&amp;","</f>
        <v>#REF!</v>
      </c>
      <c r="D640" s="89"/>
      <c r="F640" s="89"/>
      <c r="G640" s="89"/>
      <c r="H640" s="89"/>
      <c r="I640" s="89"/>
      <c r="J640" s="89"/>
    </row>
    <row r="641" spans="1:10" ht="11.25" customHeight="1">
      <c r="A641" s="88" t="e">
        <f>"HTP.P('&lt;"&amp;#REF!&amp;"&gt;' || "&amp;IF(MID(#REF!,1,4)="STUB","NULL","REC."&amp;#REF!)&amp;" || '&lt;/"&amp;#REF!&amp;"&gt;');"</f>
        <v>#REF!</v>
      </c>
      <c r="B641" s="89"/>
      <c r="C641" s="88" t="e">
        <f>"DECODE(C_T."&amp;#REF!&amp;", 0, NULL, C_T."&amp;#REF!&amp;") AS "&amp;#REF!&amp;","</f>
        <v>#REF!</v>
      </c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9"/>
      <c r="B644" s="89"/>
      <c r="C644" s="89"/>
      <c r="D644" s="89"/>
      <c r="F644" s="89"/>
      <c r="G644" s="89"/>
      <c r="H644" s="89"/>
      <c r="I644" s="89"/>
      <c r="J644" s="89"/>
    </row>
    <row r="645" spans="1:10" ht="11.25" customHeight="1">
      <c r="A645" s="89"/>
      <c r="B645" s="89"/>
      <c r="C645" s="89"/>
      <c r="D645" s="89"/>
      <c r="F645" s="89"/>
      <c r="G645" s="89"/>
      <c r="H645" s="89"/>
      <c r="I645" s="89"/>
      <c r="J645" s="89"/>
    </row>
    <row r="646" spans="1:10" ht="11.25" customHeight="1">
      <c r="A646" s="89"/>
      <c r="B646" s="89"/>
      <c r="C646" s="89"/>
      <c r="D646" s="89"/>
      <c r="F646" s="89"/>
      <c r="G646" s="89"/>
      <c r="H646" s="89"/>
      <c r="I646" s="89"/>
      <c r="J646" s="89"/>
    </row>
    <row r="647" spans="1:10" ht="11.25" customHeight="1">
      <c r="A647" s="89"/>
      <c r="B647" s="89"/>
      <c r="C647" s="89"/>
      <c r="D647" s="89"/>
      <c r="F647" s="89"/>
      <c r="G647" s="89"/>
      <c r="H647" s="89"/>
      <c r="I647" s="89"/>
      <c r="J647" s="89"/>
    </row>
    <row r="648" spans="1:10" ht="11.25" customHeight="1">
      <c r="A648" s="88" t="e">
        <f>"HTP.P('&lt;"&amp;#REF!&amp;"&gt;' || "&amp;IF(MID(#REF!,1,6)="L_STUB","NULL","REC."&amp;#REF!)&amp;" || '&lt;/"&amp;#REF!&amp;"&gt;');"</f>
        <v>#REF!</v>
      </c>
      <c r="B648" s="89"/>
      <c r="C648" s="88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8" t="e">
        <f>"HTP.P('&lt;"&amp;#REF!&amp;"&gt;' || "&amp;IF(MID(#REF!,1,6)="L_STUB","NULL","REC."&amp;#REF!)&amp;" || '&lt;/"&amp;#REF!&amp;"&gt;');"</f>
        <v>#REF!</v>
      </c>
      <c r="B649" s="89"/>
      <c r="C649" s="88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8" t="e">
        <f>"HTP.P('&lt;"&amp;#REF!&amp;"&gt;' || "&amp;IF(MID(#REF!,1,6)="L_STUB","NULL","REC."&amp;#REF!)&amp;" || '&lt;/"&amp;#REF!&amp;"&gt;');"</f>
        <v>#REF!</v>
      </c>
      <c r="B650" s="89"/>
      <c r="C650" s="88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8" t="e">
        <f>"HTP.P('&lt;"&amp;#REF!&amp;"&gt;' || "&amp;IF(MID(#REF!,1,6)="L_STUB","NULL","REC."&amp;#REF!)&amp;" || '&lt;/"&amp;#REF!&amp;"&gt;');"</f>
        <v>#REF!</v>
      </c>
      <c r="B651" s="89"/>
      <c r="C651" s="88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8" t="e">
        <f>"HTP.P('&lt;"&amp;#REF!&amp;"&gt;' || "&amp;IF(MID(#REF!,1,6)="L_STUB","NULL","REC."&amp;#REF!)&amp;" || '&lt;/"&amp;#REF!&amp;"&gt;');"</f>
        <v>#REF!</v>
      </c>
      <c r="B652" s="89"/>
      <c r="C652" s="88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8" t="e">
        <f>"HTP.P('&lt;"&amp;#REF!&amp;"&gt;' || "&amp;IF(MID(#REF!,1,6)="L_STUB","NULL","REC."&amp;#REF!)&amp;" || '&lt;/"&amp;#REF!&amp;"&gt;');"</f>
        <v>#REF!</v>
      </c>
      <c r="B653" s="89"/>
      <c r="C653" s="88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8" t="e">
        <f>"HTP.P('&lt;"&amp;#REF!&amp;"&gt;' || "&amp;IF(MID(#REF!,1,6)="L_STUB","NULL","REC."&amp;#REF!)&amp;" || '&lt;/"&amp;#REF!&amp;"&gt;');"</f>
        <v>#REF!</v>
      </c>
      <c r="B654" s="89"/>
      <c r="C654" s="88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8" t="e">
        <f>"HTP.P('&lt;"&amp;#REF!&amp;"&gt;' || "&amp;IF(MID(#REF!,1,6)="L_STUB","NULL","REC."&amp;#REF!)&amp;" || '&lt;/"&amp;#REF!&amp;"&gt;');"</f>
        <v>#REF!</v>
      </c>
      <c r="B655" s="89"/>
      <c r="C655" s="88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8" t="e">
        <f>"HTP.P('&lt;"&amp;#REF!&amp;"&gt;' || "&amp;IF(MID(#REF!,1,6)="L_STUB","NULL","REC."&amp;#REF!)&amp;" || '&lt;/"&amp;#REF!&amp;"&gt;');"</f>
        <v>#REF!</v>
      </c>
      <c r="B656" s="89"/>
      <c r="C656" s="88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8" t="e">
        <f>"HTP.P('&lt;"&amp;#REF!&amp;"&gt;' || "&amp;IF(MID(#REF!,1,6)="L_STUB","NULL","REC."&amp;#REF!)&amp;" || '&lt;/"&amp;#REF!&amp;"&gt;');"</f>
        <v>#REF!</v>
      </c>
      <c r="B657" s="89"/>
      <c r="C657" s="88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8" t="e">
        <f>"HTP.P('&lt;"&amp;#REF!&amp;"&gt;' || "&amp;IF(MID(#REF!,1,6)="L_STUB","NULL","REC."&amp;#REF!)&amp;" || '&lt;/"&amp;#REF!&amp;"&gt;');"</f>
        <v>#REF!</v>
      </c>
      <c r="B658" s="89"/>
      <c r="C658" s="88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8" t="e">
        <f>"HTP.P('&lt;"&amp;#REF!&amp;"&gt;' || "&amp;IF(MID(#REF!,1,6)="L_STUB","NULL","REC."&amp;#REF!)&amp;" || '&lt;/"&amp;#REF!&amp;"&gt;');"</f>
        <v>#REF!</v>
      </c>
      <c r="B659" s="89"/>
      <c r="C659" s="88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8" t="e">
        <f>"HTP.P('&lt;"&amp;#REF!&amp;"&gt;' || "&amp;IF(MID(#REF!,1,6)="L_STUB","NULL","REC."&amp;#REF!)&amp;" || '&lt;/"&amp;#REF!&amp;"&gt;');"</f>
        <v>#REF!</v>
      </c>
      <c r="B660" s="89"/>
      <c r="C660" s="88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8" t="e">
        <f>"HTP.P('&lt;"&amp;#REF!&amp;"&gt;' || "&amp;IF(MID(#REF!,1,6)="L_STUB","NULL","REC."&amp;#REF!)&amp;" || '&lt;/"&amp;#REF!&amp;"&gt;');"</f>
        <v>#REF!</v>
      </c>
      <c r="B661" s="89"/>
      <c r="C661" s="88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8" t="e">
        <f>"HTP.P('&lt;"&amp;#REF!&amp;"&gt;' || "&amp;IF(MID(#REF!,1,6)="L_STUB","NULL","REC."&amp;#REF!)&amp;" || '&lt;/"&amp;#REF!&amp;"&gt;');"</f>
        <v>#REF!</v>
      </c>
      <c r="B662" s="89"/>
      <c r="C662" s="88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8" t="e">
        <f>"HTP.P('&lt;"&amp;#REF!&amp;"&gt;' || "&amp;IF(MID(#REF!,1,6)="L_STUB","NULL","REC."&amp;#REF!)&amp;" || '&lt;/"&amp;#REF!&amp;"&gt;');"</f>
        <v>#REF!</v>
      </c>
      <c r="B663" s="89"/>
      <c r="C663" s="88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8" t="e">
        <f>"HTP.P('&lt;"&amp;#REF!&amp;"&gt;' || "&amp;IF(MID(#REF!,1,6)="L_STUB","NULL","REC."&amp;#REF!)&amp;" || '&lt;/"&amp;#REF!&amp;"&gt;');"</f>
        <v>#REF!</v>
      </c>
      <c r="B664" s="89"/>
      <c r="C664" s="88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8" t="e">
        <f>"HTP.P('&lt;"&amp;#REF!&amp;"&gt;' || "&amp;IF(MID(#REF!,1,6)="L_STUB","NULL","REC."&amp;#REF!)&amp;" || '&lt;/"&amp;#REF!&amp;"&gt;');"</f>
        <v>#REF!</v>
      </c>
      <c r="B665" s="89"/>
      <c r="C665" s="88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8" t="e">
        <f>"HTP.P('&lt;"&amp;#REF!&amp;"&gt;' || "&amp;IF(MID(#REF!,1,6)="L_STUB","NULL","REC."&amp;#REF!)&amp;" || '&lt;/"&amp;#REF!&amp;"&gt;');"</f>
        <v>#REF!</v>
      </c>
      <c r="B666" s="89"/>
      <c r="C666" s="88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8" t="e">
        <f>"HTP.P('&lt;"&amp;#REF!&amp;"&gt;' || "&amp;IF(MID(#REF!,1,6)="L_STUB","NULL","REC."&amp;#REF!)&amp;" || '&lt;/"&amp;#REF!&amp;"&gt;');"</f>
        <v>#REF!</v>
      </c>
      <c r="B667" s="89"/>
      <c r="C667" s="88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8" t="e">
        <f>"HTP.P('&lt;"&amp;#REF!&amp;"&gt;' || "&amp;IF(MID(#REF!,1,6)="L_STUB","NULL","REC."&amp;#REF!)&amp;" || '&lt;/"&amp;#REF!&amp;"&gt;');"</f>
        <v>#REF!</v>
      </c>
      <c r="B668" s="89"/>
      <c r="C668" s="88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8" t="e">
        <f>"HTP.P('&lt;"&amp;#REF!&amp;"&gt;' || "&amp;IF(MID(#REF!,1,6)="L_STUB","NULL","REC."&amp;#REF!)&amp;" || '&lt;/"&amp;#REF!&amp;"&gt;');"</f>
        <v>#REF!</v>
      </c>
      <c r="B669" s="89"/>
      <c r="C669" s="88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8" t="e">
        <f>"HTP.P('&lt;"&amp;#REF!&amp;"&gt;' || "&amp;IF(MID(#REF!,1,6)="L_STUB","NULL","REC."&amp;#REF!)&amp;" || '&lt;/"&amp;#REF!&amp;"&gt;');"</f>
        <v>#REF!</v>
      </c>
      <c r="B670" s="89"/>
      <c r="C670" s="88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8" t="e">
        <f>"HTP.P('&lt;"&amp;#REF!&amp;"&gt;' || "&amp;IF(MID(#REF!,1,6)="L_STUB","NULL","REC."&amp;#REF!)&amp;" || '&lt;/"&amp;#REF!&amp;"&gt;');"</f>
        <v>#REF!</v>
      </c>
      <c r="B671" s="89"/>
      <c r="C671" s="88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8" t="e">
        <f>"HTP.P('&lt;"&amp;#REF!&amp;"&gt;' || "&amp;IF(MID(#REF!,1,6)="L_STUB","NULL","REC."&amp;#REF!)&amp;" || '&lt;/"&amp;#REF!&amp;"&gt;');"</f>
        <v>#REF!</v>
      </c>
      <c r="B672" s="89"/>
      <c r="C672" s="88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8" t="e">
        <f>"HTP.P('&lt;"&amp;#REF!&amp;"&gt;' || "&amp;IF(MID(#REF!,1,6)="L_STUB","NULL","REC."&amp;#REF!)&amp;" || '&lt;/"&amp;#REF!&amp;"&gt;');"</f>
        <v>#REF!</v>
      </c>
      <c r="B673" s="89"/>
      <c r="C673" s="88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8" t="e">
        <f>"HTP.P('&lt;"&amp;#REF!&amp;"&gt;' || "&amp;IF(MID(#REF!,1,6)="L_STUB","NULL","REC."&amp;#REF!)&amp;" || '&lt;/"&amp;#REF!&amp;"&gt;');"</f>
        <v>#REF!</v>
      </c>
      <c r="B674" s="89"/>
      <c r="C674" s="88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8" t="e">
        <f>"HTP.P('&lt;"&amp;#REF!&amp;"&gt;' || "&amp;IF(MID(#REF!,1,6)="L_STUB","NULL","REC."&amp;#REF!)&amp;" || '&lt;/"&amp;#REF!&amp;"&gt;');"</f>
        <v>#REF!</v>
      </c>
      <c r="B675" s="89"/>
      <c r="C675" s="88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8" t="e">
        <f>"HTP.P('&lt;"&amp;#REF!&amp;"&gt;' || "&amp;IF(MID(#REF!,1,6)="L_STUB","NULL","REC."&amp;#REF!)&amp;" || '&lt;/"&amp;#REF!&amp;"&gt;');"</f>
        <v>#REF!</v>
      </c>
      <c r="B676" s="89"/>
      <c r="C676" s="88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8" t="e">
        <f>"HTP.P('&lt;"&amp;#REF!&amp;"&gt;' || "&amp;IF(MID(#REF!,1,6)="L_STUB","NULL","REC."&amp;#REF!)&amp;" || '&lt;/"&amp;#REF!&amp;"&gt;');"</f>
        <v>#REF!</v>
      </c>
      <c r="B677" s="89"/>
      <c r="C677" s="88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8" t="e">
        <f>"HTP.P('&lt;"&amp;#REF!&amp;"&gt;' || "&amp;IF(MID(#REF!,1,6)="L_STUB","NULL","REC."&amp;#REF!)&amp;" || '&lt;/"&amp;#REF!&amp;"&gt;');"</f>
        <v>#REF!</v>
      </c>
      <c r="B678" s="89"/>
      <c r="C678" s="88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8" t="e">
        <f>"HTP.P('&lt;"&amp;#REF!&amp;"&gt;' || "&amp;IF(MID(#REF!,1,6)="L_STUB","NULL","REC."&amp;#REF!)&amp;" || '&lt;/"&amp;#REF!&amp;"&gt;');"</f>
        <v>#REF!</v>
      </c>
      <c r="B679" s="89"/>
      <c r="C679" s="88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8" t="e">
        <f>"HTP.P('&lt;"&amp;#REF!&amp;"&gt;' || "&amp;IF(MID(#REF!,1,6)="L_STUB","NULL","REC."&amp;#REF!)&amp;" || '&lt;/"&amp;#REF!&amp;"&gt;');"</f>
        <v>#REF!</v>
      </c>
      <c r="B680" s="89"/>
      <c r="C680" s="88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8" t="e">
        <f>"HTP.P('&lt;"&amp;#REF!&amp;"&gt;' || "&amp;IF(MID(#REF!,1,6)="L_STUB","NULL","REC."&amp;#REF!)&amp;" || '&lt;/"&amp;#REF!&amp;"&gt;');"</f>
        <v>#REF!</v>
      </c>
      <c r="B681" s="89"/>
      <c r="C681" s="88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8" t="e">
        <f>"HTP.P('&lt;"&amp;#REF!&amp;"&gt;' || "&amp;IF(MID(#REF!,1,6)="L_STUB","NULL","REC."&amp;#REF!)&amp;" || '&lt;/"&amp;#REF!&amp;"&gt;');"</f>
        <v>#REF!</v>
      </c>
      <c r="B682" s="89"/>
      <c r="C682" s="88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8" t="e">
        <f>"HTP.P('&lt;"&amp;#REF!&amp;"&gt;' || "&amp;IF(MID(#REF!,1,6)="L_STUB","NULL","REC."&amp;#REF!)&amp;" || '&lt;/"&amp;#REF!&amp;"&gt;');"</f>
        <v>#REF!</v>
      </c>
      <c r="B683" s="89"/>
      <c r="C683" s="88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8" t="e">
        <f>"HTP.P('&lt;"&amp;#REF!&amp;"&gt;' || "&amp;IF(MID(#REF!,1,6)="L_STUB","NULL","REC."&amp;#REF!)&amp;" || '&lt;/"&amp;#REF!&amp;"&gt;');"</f>
        <v>#REF!</v>
      </c>
      <c r="B684" s="89"/>
      <c r="C684" s="88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8" t="e">
        <f>"HTP.P('&lt;"&amp;#REF!&amp;"&gt;' || "&amp;IF(MID(#REF!,1,6)="L_STUB","NULL","REC."&amp;#REF!)&amp;" || '&lt;/"&amp;#REF!&amp;"&gt;');"</f>
        <v>#REF!</v>
      </c>
      <c r="B685" s="89"/>
      <c r="C685" s="88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8" t="e">
        <f>"HTP.P('&lt;"&amp;#REF!&amp;"&gt;' || "&amp;IF(MID(#REF!,1,6)="L_STUB","NULL","REC."&amp;#REF!)&amp;" || '&lt;/"&amp;#REF!&amp;"&gt;');"</f>
        <v>#REF!</v>
      </c>
      <c r="B686" s="89"/>
      <c r="C686" s="88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8" t="e">
        <f>"HTP.P('&lt;"&amp;#REF!&amp;"&gt;' || "&amp;IF(MID(#REF!,1,6)="L_STUB","NULL","REC."&amp;#REF!)&amp;" || '&lt;/"&amp;#REF!&amp;"&gt;');"</f>
        <v>#REF!</v>
      </c>
      <c r="B687" s="89"/>
      <c r="C687" s="88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8" t="e">
        <f>"HTP.P('&lt;"&amp;#REF!&amp;"&gt;' || "&amp;IF(MID(#REF!,1,6)="L_STUB","NULL","REC."&amp;#REF!)&amp;" || '&lt;/"&amp;#REF!&amp;"&gt;');"</f>
        <v>#REF!</v>
      </c>
      <c r="B688" s="89"/>
      <c r="C688" s="88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8" t="e">
        <f>"HTP.P('&lt;"&amp;#REF!&amp;"&gt;' || "&amp;IF(MID(#REF!,1,6)="L_STUB","NULL","REC."&amp;#REF!)&amp;" || '&lt;/"&amp;#REF!&amp;"&gt;');"</f>
        <v>#REF!</v>
      </c>
      <c r="B689" s="89"/>
      <c r="C689" s="88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8" t="e">
        <f>"HTP.P('&lt;"&amp;#REF!&amp;"&gt;' || "&amp;IF(MID(#REF!,1,6)="L_STUB","NULL","REC."&amp;#REF!)&amp;" || '&lt;/"&amp;#REF!&amp;"&gt;');"</f>
        <v>#REF!</v>
      </c>
      <c r="B690" s="89"/>
      <c r="C690" s="88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8" t="e">
        <f>"HTP.P('&lt;"&amp;#REF!&amp;"&gt;' || "&amp;IF(MID(#REF!,1,6)="L_STUB","NULL","REC."&amp;#REF!)&amp;" || '&lt;/"&amp;#REF!&amp;"&gt;');"</f>
        <v>#REF!</v>
      </c>
      <c r="B691" s="89"/>
      <c r="C691" s="88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8" t="e">
        <f>"HTP.P('&lt;"&amp;#REF!&amp;"&gt;' || "&amp;IF(MID(#REF!,1,6)="L_STUB","NULL","REC."&amp;#REF!)&amp;" || '&lt;/"&amp;#REF!&amp;"&gt;');"</f>
        <v>#REF!</v>
      </c>
      <c r="B692" s="89"/>
      <c r="C692" s="88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8" t="e">
        <f>"HTP.P('&lt;"&amp;#REF!&amp;"&gt;' || "&amp;IF(MID(#REF!,1,6)="L_STUB","NULL","REC."&amp;#REF!)&amp;" || '&lt;/"&amp;#REF!&amp;"&gt;');"</f>
        <v>#REF!</v>
      </c>
      <c r="B693" s="89"/>
      <c r="C693" s="88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8" t="e">
        <f>"HTP.P('&lt;"&amp;#REF!&amp;"&gt;' || "&amp;IF(MID(#REF!,1,6)="L_STUB","NULL","REC."&amp;#REF!)&amp;" || '&lt;/"&amp;#REF!&amp;"&gt;');"</f>
        <v>#REF!</v>
      </c>
      <c r="B694" s="89"/>
      <c r="C694" s="88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8" t="e">
        <f>"HTP.P('&lt;"&amp;#REF!&amp;"&gt;' || "&amp;IF(MID(#REF!,1,6)="L_STUB","NULL","REC."&amp;#REF!)&amp;" || '&lt;/"&amp;#REF!&amp;"&gt;');"</f>
        <v>#REF!</v>
      </c>
      <c r="B695" s="89"/>
      <c r="C695" s="88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8" t="e">
        <f>"HTP.P('&lt;"&amp;#REF!&amp;"&gt;' || "&amp;IF(MID(#REF!,1,6)="L_STUB","NULL","REC."&amp;#REF!)&amp;" || '&lt;/"&amp;#REF!&amp;"&gt;');"</f>
        <v>#REF!</v>
      </c>
      <c r="B696" s="89"/>
      <c r="C696" s="88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8" t="e">
        <f>"HTP.P('&lt;"&amp;#REF!&amp;"&gt;' || "&amp;IF(MID(#REF!,1,6)="L_STUB","NULL","REC."&amp;#REF!)&amp;" || '&lt;/"&amp;#REF!&amp;"&gt;');"</f>
        <v>#REF!</v>
      </c>
      <c r="B697" s="89"/>
      <c r="C697" s="88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8" t="e">
        <f>"HTP.P('&lt;"&amp;#REF!&amp;"&gt;' || "&amp;IF(MID(#REF!,1,6)="L_STUB","NULL","REC."&amp;#REF!)&amp;" || '&lt;/"&amp;#REF!&amp;"&gt;');"</f>
        <v>#REF!</v>
      </c>
      <c r="B698" s="89"/>
      <c r="C698" s="88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8" t="e">
        <f>"HTP.P('&lt;"&amp;#REF!&amp;"&gt;' || "&amp;IF(MID(#REF!,1,6)="L_STUB","NULL","REC."&amp;#REF!)&amp;" || '&lt;/"&amp;#REF!&amp;"&gt;');"</f>
        <v>#REF!</v>
      </c>
      <c r="B699" s="89"/>
      <c r="C699" s="88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8" t="e">
        <f>"HTP.P('&lt;"&amp;#REF!&amp;"&gt;' || "&amp;IF(MID(#REF!,1,6)="L_STUB","NULL","REC."&amp;#REF!)&amp;" || '&lt;/"&amp;#REF!&amp;"&gt;');"</f>
        <v>#REF!</v>
      </c>
      <c r="B700" s="89"/>
      <c r="C700" s="88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8" t="e">
        <f>"HTP.P('&lt;"&amp;#REF!&amp;"&gt;' || "&amp;IF(MID(#REF!,1,6)="L_STUB","NULL","REC."&amp;#REF!)&amp;" || '&lt;/"&amp;#REF!&amp;"&gt;');"</f>
        <v>#REF!</v>
      </c>
      <c r="B701" s="89"/>
      <c r="C701" s="88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8" t="e">
        <f>"HTP.P('&lt;"&amp;#REF!&amp;"&gt;' || "&amp;IF(MID(#REF!,1,6)="L_STUB","NULL","REC."&amp;#REF!)&amp;" || '&lt;/"&amp;#REF!&amp;"&gt;');"</f>
        <v>#REF!</v>
      </c>
      <c r="B702" s="89"/>
      <c r="C702" s="88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8" t="e">
        <f>"HTP.P('&lt;"&amp;#REF!&amp;"&gt;' || "&amp;IF(MID(#REF!,1,6)="L_STUB","NULL","REC."&amp;#REF!)&amp;" || '&lt;/"&amp;#REF!&amp;"&gt;');"</f>
        <v>#REF!</v>
      </c>
      <c r="B703" s="89"/>
      <c r="C703" s="88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8" t="e">
        <f>"HTP.P('&lt;"&amp;#REF!&amp;"&gt;' || "&amp;IF(MID(#REF!,1,6)="L_STUB","NULL","REC."&amp;#REF!)&amp;" || '&lt;/"&amp;#REF!&amp;"&gt;');"</f>
        <v>#REF!</v>
      </c>
      <c r="B704" s="89"/>
      <c r="C704" s="88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8" t="e">
        <f>"HTP.P('&lt;"&amp;#REF!&amp;"&gt;' || "&amp;IF(MID(#REF!,1,6)="L_STUB","NULL","REC."&amp;#REF!)&amp;" || '&lt;/"&amp;#REF!&amp;"&gt;');"</f>
        <v>#REF!</v>
      </c>
      <c r="B705" s="89"/>
      <c r="C705" s="88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8" t="e">
        <f>"HTP.P('&lt;"&amp;#REF!&amp;"&gt;' || "&amp;IF(MID(#REF!,1,6)="L_STUB","NULL","REC."&amp;#REF!)&amp;" || '&lt;/"&amp;#REF!&amp;"&gt;');"</f>
        <v>#REF!</v>
      </c>
      <c r="B706" s="89"/>
      <c r="C706" s="88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8" t="e">
        <f>"HTP.P('&lt;"&amp;#REF!&amp;"&gt;' || "&amp;IF(MID(#REF!,1,6)="L_STUB","NULL","REC."&amp;#REF!)&amp;" || '&lt;/"&amp;#REF!&amp;"&gt;');"</f>
        <v>#REF!</v>
      </c>
      <c r="B707" s="89"/>
      <c r="C707" s="88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8" t="e">
        <f>"HTP.P('&lt;"&amp;#REF!&amp;"&gt;' || "&amp;IF(MID(#REF!,1,6)="L_STUB","NULL","REC."&amp;#REF!)&amp;" || '&lt;/"&amp;#REF!&amp;"&gt;');"</f>
        <v>#REF!</v>
      </c>
      <c r="B708" s="89"/>
      <c r="C708" s="88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8" t="e">
        <f>"HTP.P('&lt;"&amp;#REF!&amp;"&gt;' || "&amp;IF(MID(#REF!,1,6)="L_STUB","NULL","REC."&amp;#REF!)&amp;" || '&lt;/"&amp;#REF!&amp;"&gt;');"</f>
        <v>#REF!</v>
      </c>
      <c r="B709" s="89"/>
      <c r="C709" s="88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8" t="e">
        <f>"HTP.P('&lt;"&amp;#REF!&amp;"&gt;' || "&amp;IF(MID(#REF!,1,6)="L_STUB","NULL","REC."&amp;#REF!)&amp;" || '&lt;/"&amp;#REF!&amp;"&gt;');"</f>
        <v>#REF!</v>
      </c>
      <c r="B710" s="89"/>
      <c r="C710" s="88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8" t="e">
        <f>"HTP.P('&lt;"&amp;#REF!&amp;"&gt;' || "&amp;IF(MID(#REF!,1,6)="L_STUB","NULL","REC."&amp;#REF!)&amp;" || '&lt;/"&amp;#REF!&amp;"&gt;');"</f>
        <v>#REF!</v>
      </c>
      <c r="B711" s="89"/>
      <c r="C711" s="88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8" t="e">
        <f>"HTP.P('&lt;"&amp;#REF!&amp;"&gt;' || "&amp;IF(MID(#REF!,1,6)="L_STUB","NULL","REC."&amp;#REF!)&amp;" || '&lt;/"&amp;#REF!&amp;"&gt;');"</f>
        <v>#REF!</v>
      </c>
      <c r="B712" s="89"/>
      <c r="C712" s="88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8" t="e">
        <f>"HTP.P('&lt;"&amp;#REF!&amp;"&gt;' || "&amp;IF(MID(#REF!,1,6)="L_STUB","NULL","REC."&amp;#REF!)&amp;" || '&lt;/"&amp;#REF!&amp;"&gt;');"</f>
        <v>#REF!</v>
      </c>
      <c r="B713" s="89"/>
      <c r="C713" s="88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8" t="e">
        <f>"HTP.P('&lt;"&amp;#REF!&amp;"&gt;' || "&amp;IF(MID(#REF!,1,6)="L_STUB","NULL","REC."&amp;#REF!)&amp;" || '&lt;/"&amp;#REF!&amp;"&gt;');"</f>
        <v>#REF!</v>
      </c>
      <c r="B714" s="89"/>
      <c r="C714" s="88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8" t="e">
        <f>"HTP.P('&lt;"&amp;#REF!&amp;"&gt;' || "&amp;IF(MID(#REF!,1,6)="L_STUB","NULL","REC."&amp;#REF!)&amp;" || '&lt;/"&amp;#REF!&amp;"&gt;');"</f>
        <v>#REF!</v>
      </c>
      <c r="B715" s="89"/>
      <c r="C715" s="88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8" t="e">
        <f>"HTP.P('&lt;"&amp;#REF!&amp;"&gt;' || "&amp;IF(MID(#REF!,1,6)="L_STUB","NULL","REC."&amp;#REF!)&amp;" || '&lt;/"&amp;#REF!&amp;"&gt;');"</f>
        <v>#REF!</v>
      </c>
      <c r="B716" s="89"/>
      <c r="C716" s="88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8" t="e">
        <f>"HTP.P('&lt;"&amp;#REF!&amp;"&gt;' || "&amp;IF(MID(#REF!,1,6)="L_STUB","NULL","REC."&amp;#REF!)&amp;" || '&lt;/"&amp;#REF!&amp;"&gt;');"</f>
        <v>#REF!</v>
      </c>
      <c r="B717" s="89"/>
      <c r="C717" s="88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8" t="e">
        <f>"HTP.P('&lt;"&amp;#REF!&amp;"&gt;' || "&amp;IF(MID(#REF!,1,6)="L_STUB","NULL","REC."&amp;#REF!)&amp;" || '&lt;/"&amp;#REF!&amp;"&gt;');"</f>
        <v>#REF!</v>
      </c>
      <c r="B718" s="89"/>
      <c r="C718" s="88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8" t="e">
        <f>"HTP.P('&lt;"&amp;#REF!&amp;"&gt;' || "&amp;IF(MID(#REF!,1,6)="L_STUB","NULL","REC."&amp;#REF!)&amp;" || '&lt;/"&amp;#REF!&amp;"&gt;');"</f>
        <v>#REF!</v>
      </c>
      <c r="B719" s="89"/>
      <c r="C719" s="88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8" t="e">
        <f>"HTP.P('&lt;"&amp;#REF!&amp;"&gt;' || "&amp;IF(MID(#REF!,1,6)="L_STUB","NULL","REC."&amp;#REF!)&amp;" || '&lt;/"&amp;#REF!&amp;"&gt;');"</f>
        <v>#REF!</v>
      </c>
      <c r="B720" s="89"/>
      <c r="C720" s="88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8" t="e">
        <f>"HTP.P('&lt;"&amp;#REF!&amp;"&gt;' || "&amp;IF(MID(#REF!,1,6)="L_STUB","NULL","REC."&amp;#REF!)&amp;" || '&lt;/"&amp;#REF!&amp;"&gt;');"</f>
        <v>#REF!</v>
      </c>
      <c r="B721" s="89"/>
      <c r="C721" s="88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8" t="e">
        <f>"HTP.P('&lt;"&amp;#REF!&amp;"&gt;' || "&amp;IF(MID(#REF!,1,6)="L_STUB","NULL","REC."&amp;#REF!)&amp;" || '&lt;/"&amp;#REF!&amp;"&gt;');"</f>
        <v>#REF!</v>
      </c>
      <c r="B722" s="89"/>
      <c r="C722" s="88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8" t="e">
        <f>"HTP.P('&lt;"&amp;#REF!&amp;"&gt;' || "&amp;IF(MID(#REF!,1,6)="L_STUB","NULL","REC."&amp;#REF!)&amp;" || '&lt;/"&amp;#REF!&amp;"&gt;');"</f>
        <v>#REF!</v>
      </c>
      <c r="B723" s="89"/>
      <c r="C723" s="88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8" t="e">
        <f>"HTP.P('&lt;"&amp;#REF!&amp;"&gt;' || "&amp;IF(MID(#REF!,1,6)="L_STUB","NULL","REC."&amp;#REF!)&amp;" || '&lt;/"&amp;#REF!&amp;"&gt;');"</f>
        <v>#REF!</v>
      </c>
      <c r="B724" s="89"/>
      <c r="C724" s="88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8" t="e">
        <f>"HTP.P('&lt;"&amp;#REF!&amp;"&gt;' || "&amp;IF(MID(#REF!,1,6)="L_STUB","NULL","REC."&amp;#REF!)&amp;" || '&lt;/"&amp;#REF!&amp;"&gt;');"</f>
        <v>#REF!</v>
      </c>
      <c r="B725" s="89"/>
      <c r="C725" s="88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8" t="e">
        <f>"HTP.P('&lt;"&amp;#REF!&amp;"&gt;' || "&amp;IF(MID(#REF!,1,6)="L_STUB","NULL","REC."&amp;#REF!)&amp;" || '&lt;/"&amp;#REF!&amp;"&gt;');"</f>
        <v>#REF!</v>
      </c>
      <c r="B726" s="89"/>
      <c r="C726" s="88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8" t="e">
        <f>"HTP.P('&lt;"&amp;#REF!&amp;"&gt;' || "&amp;IF(MID(#REF!,1,6)="L_STUB","NULL","REC."&amp;#REF!)&amp;" || '&lt;/"&amp;#REF!&amp;"&gt;');"</f>
        <v>#REF!</v>
      </c>
      <c r="B727" s="89"/>
      <c r="C727" s="88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8" t="e">
        <f>"HTP.P('&lt;"&amp;#REF!&amp;"&gt;' || "&amp;IF(MID(#REF!,1,6)="L_STUB","NULL","REC."&amp;#REF!)&amp;" || '&lt;/"&amp;#REF!&amp;"&gt;');"</f>
        <v>#REF!</v>
      </c>
      <c r="B728" s="89"/>
      <c r="C728" s="88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8" t="e">
        <f>"HTP.P('&lt;"&amp;#REF!&amp;"&gt;' || "&amp;IF(MID(#REF!,1,6)="L_STUB","NULL","REC."&amp;#REF!)&amp;" || '&lt;/"&amp;#REF!&amp;"&gt;');"</f>
        <v>#REF!</v>
      </c>
      <c r="B729" s="89"/>
      <c r="C729" s="88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8" t="e">
        <f>"HTP.P('&lt;"&amp;#REF!&amp;"&gt;' || "&amp;IF(MID(#REF!,1,6)="L_STUB","NULL","REC."&amp;#REF!)&amp;" || '&lt;/"&amp;#REF!&amp;"&gt;');"</f>
        <v>#REF!</v>
      </c>
      <c r="B730" s="89"/>
      <c r="C730" s="88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8" t="e">
        <f>"HTP.P('&lt;"&amp;#REF!&amp;"&gt;' || "&amp;IF(MID(#REF!,1,6)="L_STUB","NULL","REC."&amp;#REF!)&amp;" || '&lt;/"&amp;#REF!&amp;"&gt;');"</f>
        <v>#REF!</v>
      </c>
      <c r="B731" s="89"/>
      <c r="C731" s="88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8" t="e">
        <f>"HTP.P('&lt;"&amp;#REF!&amp;"&gt;' || "&amp;IF(MID(#REF!,1,6)="L_STUB","NULL","REC."&amp;#REF!)&amp;" || '&lt;/"&amp;#REF!&amp;"&gt;');"</f>
        <v>#REF!</v>
      </c>
      <c r="B732" s="89"/>
      <c r="C732" s="88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8" t="e">
        <f>"HTP.P('&lt;"&amp;#REF!&amp;"&gt;' || "&amp;IF(MID(#REF!,1,6)="L_STUB","NULL","REC."&amp;#REF!)&amp;" || '&lt;/"&amp;#REF!&amp;"&gt;');"</f>
        <v>#REF!</v>
      </c>
      <c r="B733" s="89"/>
      <c r="C733" s="88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8" t="e">
        <f>"HTP.P('&lt;"&amp;#REF!&amp;"&gt;' || "&amp;IF(MID(#REF!,1,6)="L_STUB","NULL","REC."&amp;#REF!)&amp;" || '&lt;/"&amp;#REF!&amp;"&gt;');"</f>
        <v>#REF!</v>
      </c>
      <c r="B734" s="89"/>
      <c r="C734" s="88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8" t="e">
        <f>"HTP.P('&lt;"&amp;#REF!&amp;"&gt;' || "&amp;IF(MID(#REF!,1,6)="L_STUB","NULL","REC."&amp;#REF!)&amp;" || '&lt;/"&amp;#REF!&amp;"&gt;');"</f>
        <v>#REF!</v>
      </c>
      <c r="B735" s="89"/>
      <c r="C735" s="88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8" t="e">
        <f>"HTP.P('&lt;"&amp;#REF!&amp;"&gt;' || "&amp;IF(MID(#REF!,1,6)="L_STUB","NULL","REC."&amp;#REF!)&amp;" || '&lt;/"&amp;#REF!&amp;"&gt;');"</f>
        <v>#REF!</v>
      </c>
      <c r="B736" s="89"/>
      <c r="C736" s="88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8" t="e">
        <f>"HTP.P('&lt;"&amp;#REF!&amp;"&gt;' || "&amp;IF(MID(#REF!,1,6)="L_STUB","NULL","REC."&amp;#REF!)&amp;" || '&lt;/"&amp;#REF!&amp;"&gt;');"</f>
        <v>#REF!</v>
      </c>
      <c r="B737" s="89"/>
      <c r="C737" s="88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8" t="e">
        <f>"HTP.P('&lt;"&amp;#REF!&amp;"&gt;' || "&amp;IF(MID(#REF!,1,6)="L_STUB","NULL","REC."&amp;#REF!)&amp;" || '&lt;/"&amp;#REF!&amp;"&gt;');"</f>
        <v>#REF!</v>
      </c>
      <c r="B738" s="89"/>
      <c r="C738" s="88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8" t="e">
        <f>"HTP.P('&lt;"&amp;#REF!&amp;"&gt;' || "&amp;IF(MID(#REF!,1,6)="L_STUB","NULL","REC."&amp;#REF!)&amp;" || '&lt;/"&amp;#REF!&amp;"&gt;');"</f>
        <v>#REF!</v>
      </c>
      <c r="B739" s="89"/>
      <c r="C739" s="88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8" t="e">
        <f>"HTP.P('&lt;"&amp;#REF!&amp;"&gt;' || "&amp;IF(MID(#REF!,1,6)="L_STUB","NULL","REC."&amp;#REF!)&amp;" || '&lt;/"&amp;#REF!&amp;"&gt;');"</f>
        <v>#REF!</v>
      </c>
      <c r="B740" s="89"/>
      <c r="C740" s="88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8" t="e">
        <f>"HTP.P('&lt;"&amp;#REF!&amp;"&gt;' || "&amp;IF(MID(#REF!,1,6)="L_STUB","NULL","REC."&amp;#REF!)&amp;" || '&lt;/"&amp;#REF!&amp;"&gt;');"</f>
        <v>#REF!</v>
      </c>
      <c r="B741" s="89"/>
      <c r="C741" s="88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8" t="e">
        <f>"HTP.P('&lt;"&amp;#REF!&amp;"&gt;' || "&amp;IF(MID(#REF!,1,6)="L_STUB","NULL","REC."&amp;#REF!)&amp;" || '&lt;/"&amp;#REF!&amp;"&gt;');"</f>
        <v>#REF!</v>
      </c>
      <c r="B742" s="89"/>
      <c r="C742" s="88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8" t="e">
        <f>"HTP.P('&lt;"&amp;#REF!&amp;"&gt;' || "&amp;IF(MID(#REF!,1,6)="L_STUB","NULL","REC."&amp;#REF!)&amp;" || '&lt;/"&amp;#REF!&amp;"&gt;');"</f>
        <v>#REF!</v>
      </c>
      <c r="B743" s="89"/>
      <c r="C743" s="88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8" t="e">
        <f>"HTP.P('&lt;"&amp;#REF!&amp;"&gt;' || "&amp;IF(MID(#REF!,1,6)="L_STUB","NULL","REC."&amp;#REF!)&amp;" || '&lt;/"&amp;#REF!&amp;"&gt;');"</f>
        <v>#REF!</v>
      </c>
      <c r="B744" s="89"/>
      <c r="C744" s="88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8" t="e">
        <f>"HTP.P('&lt;"&amp;#REF!&amp;"&gt;' || "&amp;IF(MID(#REF!,1,6)="L_STUB","NULL","REC."&amp;#REF!)&amp;" || '&lt;/"&amp;#REF!&amp;"&gt;');"</f>
        <v>#REF!</v>
      </c>
      <c r="B745" s="89"/>
      <c r="C745" s="88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8" t="e">
        <f>"HTP.P('&lt;"&amp;#REF!&amp;"&gt;' || "&amp;IF(MID(#REF!,1,6)="L_STUB","NULL","REC."&amp;#REF!)&amp;" || '&lt;/"&amp;#REF!&amp;"&gt;');"</f>
        <v>#REF!</v>
      </c>
      <c r="B746" s="89"/>
      <c r="C746" s="88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8" t="e">
        <f>"HTP.P('&lt;"&amp;#REF!&amp;"&gt;' || "&amp;IF(MID(#REF!,1,6)="L_STUB","NULL","REC."&amp;#REF!)&amp;" || '&lt;/"&amp;#REF!&amp;"&gt;');"</f>
        <v>#REF!</v>
      </c>
      <c r="B747" s="89"/>
      <c r="C747" s="88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8" t="e">
        <f>"HTP.P('&lt;"&amp;#REF!&amp;"&gt;' || "&amp;IF(MID(#REF!,1,6)="L_STUB","NULL","REC."&amp;#REF!)&amp;" || '&lt;/"&amp;#REF!&amp;"&gt;');"</f>
        <v>#REF!</v>
      </c>
      <c r="B748" s="89"/>
      <c r="C748" s="88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8" t="e">
        <f>"HTP.P('&lt;"&amp;#REF!&amp;"&gt;' || "&amp;IF(MID(#REF!,1,6)="L_STUB","NULL","REC."&amp;#REF!)&amp;" || '&lt;/"&amp;#REF!&amp;"&gt;');"</f>
        <v>#REF!</v>
      </c>
      <c r="B749" s="89"/>
      <c r="C749" s="88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8" t="e">
        <f>"HTP.P('&lt;"&amp;#REF!&amp;"&gt;' || "&amp;IF(MID(#REF!,1,6)="L_STUB","NULL","REC."&amp;#REF!)&amp;" || '&lt;/"&amp;#REF!&amp;"&gt;');"</f>
        <v>#REF!</v>
      </c>
      <c r="B750" s="89"/>
      <c r="C750" s="88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8" t="e">
        <f>"HTP.P('&lt;"&amp;#REF!&amp;"&gt;' || "&amp;IF(MID(#REF!,1,6)="L_STUB","NULL","REC."&amp;#REF!)&amp;" || '&lt;/"&amp;#REF!&amp;"&gt;');"</f>
        <v>#REF!</v>
      </c>
      <c r="B751" s="89"/>
      <c r="C751" s="88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8" t="e">
        <f>"HTP.P('&lt;"&amp;#REF!&amp;"&gt;' || "&amp;IF(MID(#REF!,1,6)="L_STUB","NULL","REC."&amp;#REF!)&amp;" || '&lt;/"&amp;#REF!&amp;"&gt;');"</f>
        <v>#REF!</v>
      </c>
      <c r="B752" s="89"/>
      <c r="C752" s="88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8" t="e">
        <f>"HTP.P('&lt;"&amp;#REF!&amp;"&gt;' || "&amp;IF(MID(#REF!,1,6)="L_STUB","NULL","REC."&amp;#REF!)&amp;" || '&lt;/"&amp;#REF!&amp;"&gt;');"</f>
        <v>#REF!</v>
      </c>
      <c r="B753" s="89"/>
      <c r="C753" s="88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8" t="e">
        <f>"HTP.P('&lt;"&amp;#REF!&amp;"&gt;' || "&amp;IF(MID(#REF!,1,6)="L_STUB","NULL","REC."&amp;#REF!)&amp;" || '&lt;/"&amp;#REF!&amp;"&gt;');"</f>
        <v>#REF!</v>
      </c>
      <c r="B754" s="89"/>
      <c r="C754" s="88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8" t="e">
        <f>"HTP.P('&lt;"&amp;#REF!&amp;"&gt;' || "&amp;IF(MID(#REF!,1,6)="L_STUB","NULL","REC."&amp;#REF!)&amp;" || '&lt;/"&amp;#REF!&amp;"&gt;');"</f>
        <v>#REF!</v>
      </c>
      <c r="B755" s="89"/>
      <c r="C755" s="88" t="e">
        <f>"DECODE(C_T."&amp;#REF!&amp;", 0, NULL, C_T."&amp;#REF!&amp;") AS "&amp;#REF!&amp;","</f>
        <v>#REF!</v>
      </c>
      <c r="D755" s="89"/>
      <c r="F755" s="89"/>
      <c r="G755" s="89"/>
      <c r="H755" s="89"/>
      <c r="I755" s="89"/>
      <c r="J755" s="89"/>
    </row>
    <row r="756" spans="1:10" ht="11.25" customHeight="1">
      <c r="A756" s="88" t="e">
        <f>"HTP.P('&lt;"&amp;#REF!&amp;"&gt;' || "&amp;IF(MID(#REF!,1,6)="L_STUB","NULL","REC."&amp;#REF!)&amp;" || '&lt;/"&amp;#REF!&amp;"&gt;');"</f>
        <v>#REF!</v>
      </c>
      <c r="B756" s="89"/>
      <c r="C756" s="88" t="e">
        <f>"DECODE(C_T."&amp;#REF!&amp;", 0, NULL, C_T."&amp;#REF!&amp;") AS "&amp;#REF!&amp;","</f>
        <v>#REF!</v>
      </c>
      <c r="D756" s="89"/>
      <c r="F756" s="89"/>
      <c r="G756" s="89"/>
      <c r="H756" s="89"/>
      <c r="I756" s="89"/>
      <c r="J756" s="89"/>
    </row>
    <row r="757" spans="1:10" ht="11.25" customHeight="1">
      <c r="A757" s="88" t="e">
        <f>"HTP.P('&lt;"&amp;#REF!&amp;"&gt;' || "&amp;IF(MID(#REF!,1,6)="L_STUB","NULL","REC."&amp;#REF!)&amp;" || '&lt;/"&amp;#REF!&amp;"&gt;');"</f>
        <v>#REF!</v>
      </c>
      <c r="B757" s="89"/>
      <c r="C757" s="88" t="e">
        <f>"DECODE(C_T."&amp;#REF!&amp;", 0, NULL, C_T."&amp;#REF!&amp;") AS "&amp;#REF!&amp;","</f>
        <v>#REF!</v>
      </c>
      <c r="D757" s="89"/>
      <c r="F757" s="89"/>
      <c r="G757" s="89"/>
      <c r="H757" s="89"/>
      <c r="I757" s="89"/>
      <c r="J757" s="89"/>
    </row>
    <row r="758" spans="1:10" ht="11.25" customHeight="1">
      <c r="A758" s="88" t="e">
        <f>"HTP.P('&lt;"&amp;#REF!&amp;"&gt;' || "&amp;IF(MID(#REF!,1,6)="L_STUB","NULL","REC."&amp;#REF!)&amp;" || '&lt;/"&amp;#REF!&amp;"&gt;');"</f>
        <v>#REF!</v>
      </c>
      <c r="B758" s="89"/>
      <c r="C758" s="88" t="e">
        <f>"DECODE(C_T."&amp;#REF!&amp;", 0, NULL, C_T."&amp;#REF!&amp;") AS "&amp;#REF!&amp;","</f>
        <v>#REF!</v>
      </c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9"/>
      <c r="B761" s="89"/>
      <c r="C761" s="89"/>
      <c r="D761" s="89"/>
      <c r="F761" s="89"/>
      <c r="G761" s="89"/>
      <c r="H761" s="89"/>
      <c r="I761" s="89"/>
      <c r="J761" s="89"/>
    </row>
    <row r="762" spans="1:10" ht="11.25" customHeight="1">
      <c r="A762" s="89"/>
      <c r="B762" s="89"/>
      <c r="C762" s="89"/>
      <c r="D762" s="89"/>
      <c r="F762" s="89"/>
      <c r="G762" s="89"/>
      <c r="H762" s="89"/>
      <c r="I762" s="89"/>
      <c r="J762" s="89"/>
    </row>
    <row r="763" spans="1:10" ht="11.25" customHeight="1">
      <c r="A763" s="89"/>
      <c r="B763" s="89"/>
      <c r="C763" s="89"/>
      <c r="D763" s="89"/>
      <c r="F763" s="89"/>
      <c r="G763" s="89"/>
      <c r="H763" s="89"/>
      <c r="I763" s="89"/>
      <c r="J763" s="89"/>
    </row>
    <row r="764" spans="1:10" ht="11.25" customHeight="1">
      <c r="A764" s="89"/>
      <c r="B764" s="89"/>
      <c r="C764" s="89"/>
      <c r="D764" s="89"/>
      <c r="F764" s="89"/>
      <c r="G764" s="89"/>
      <c r="H764" s="89"/>
      <c r="I764" s="89"/>
      <c r="J764" s="89"/>
    </row>
    <row r="765" spans="1:10" ht="11.25" customHeight="1">
      <c r="A765" s="88" t="e">
        <f>"HTP.P('&lt;"&amp;#REF!&amp;"&gt;' || "&amp;IF(MID(#REF!,1,6)="L_STUB","NULL","REC."&amp;#REF!)&amp;" || '&lt;/"&amp;#REF!&amp;"&gt;');"</f>
        <v>#REF!</v>
      </c>
      <c r="B765" s="89"/>
      <c r="C765" s="88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8" t="e">
        <f>"HTP.P('&lt;"&amp;#REF!&amp;"&gt;' || "&amp;IF(MID(#REF!,1,6)="L_STUB","NULL","REC."&amp;#REF!)&amp;" || '&lt;/"&amp;#REF!&amp;"&gt;');"</f>
        <v>#REF!</v>
      </c>
      <c r="B766" s="89"/>
      <c r="C766" s="88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8" t="e">
        <f>"HTP.P('&lt;"&amp;#REF!&amp;"&gt;' || "&amp;IF(MID(#REF!,1,6)="L_STUB","NULL","REC."&amp;#REF!)&amp;" || '&lt;/"&amp;#REF!&amp;"&gt;');"</f>
        <v>#REF!</v>
      </c>
      <c r="B767" s="89"/>
      <c r="C767" s="88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8" t="e">
        <f>"HTP.P('&lt;"&amp;#REF!&amp;"&gt;' || "&amp;IF(MID(#REF!,1,6)="L_STUB","NULL","REC."&amp;#REF!)&amp;" || '&lt;/"&amp;#REF!&amp;"&gt;');"</f>
        <v>#REF!</v>
      </c>
      <c r="B768" s="89"/>
      <c r="C768" s="88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8" t="e">
        <f>"HTP.P('&lt;"&amp;#REF!&amp;"&gt;' || "&amp;IF(MID(#REF!,1,6)="L_STUB","NULL","REC."&amp;#REF!)&amp;" || '&lt;/"&amp;#REF!&amp;"&gt;');"</f>
        <v>#REF!</v>
      </c>
      <c r="B769" s="89"/>
      <c r="C769" s="88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8" t="e">
        <f>"HTP.P('&lt;"&amp;#REF!&amp;"&gt;' || "&amp;IF(MID(#REF!,1,6)="L_STUB","NULL","REC."&amp;#REF!)&amp;" || '&lt;/"&amp;#REF!&amp;"&gt;');"</f>
        <v>#REF!</v>
      </c>
      <c r="B770" s="89"/>
      <c r="C770" s="88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8" t="e">
        <f>"HTP.P('&lt;"&amp;#REF!&amp;"&gt;' || "&amp;IF(MID(#REF!,1,6)="L_STUB","NULL","REC."&amp;#REF!)&amp;" || '&lt;/"&amp;#REF!&amp;"&gt;');"</f>
        <v>#REF!</v>
      </c>
      <c r="B771" s="89"/>
      <c r="C771" s="88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8" t="e">
        <f>"HTP.P('&lt;"&amp;#REF!&amp;"&gt;' || "&amp;IF(MID(#REF!,1,6)="L_STUB","NULL","REC."&amp;#REF!)&amp;" || '&lt;/"&amp;#REF!&amp;"&gt;');"</f>
        <v>#REF!</v>
      </c>
      <c r="B772" s="89"/>
      <c r="C772" s="88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8" t="e">
        <f>"HTP.P('&lt;"&amp;#REF!&amp;"&gt;' || "&amp;IF(MID(#REF!,1,6)="L_STUB","NULL","REC."&amp;#REF!)&amp;" || '&lt;/"&amp;#REF!&amp;"&gt;');"</f>
        <v>#REF!</v>
      </c>
      <c r="B773" s="89"/>
      <c r="C773" s="88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8" t="e">
        <f>"HTP.P('&lt;"&amp;#REF!&amp;"&gt;' || "&amp;IF(MID(#REF!,1,6)="L_STUB","NULL","REC."&amp;#REF!)&amp;" || '&lt;/"&amp;#REF!&amp;"&gt;');"</f>
        <v>#REF!</v>
      </c>
      <c r="B774" s="89"/>
      <c r="C774" s="88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8" t="e">
        <f>"HTP.P('&lt;"&amp;#REF!&amp;"&gt;' || "&amp;IF(MID(#REF!,1,6)="L_STUB","NULL","REC."&amp;#REF!)&amp;" || '&lt;/"&amp;#REF!&amp;"&gt;');"</f>
        <v>#REF!</v>
      </c>
      <c r="B775" s="89"/>
      <c r="C775" s="88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8" t="e">
        <f>"HTP.P('&lt;"&amp;#REF!&amp;"&gt;' || "&amp;IF(MID(#REF!,1,6)="L_STUB","NULL","REC."&amp;#REF!)&amp;" || '&lt;/"&amp;#REF!&amp;"&gt;');"</f>
        <v>#REF!</v>
      </c>
      <c r="B776" s="89"/>
      <c r="C776" s="88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8" t="e">
        <f>"HTP.P('&lt;"&amp;#REF!&amp;"&gt;' || "&amp;IF(MID(#REF!,1,6)="L_STUB","NULL","REC."&amp;#REF!)&amp;" || '&lt;/"&amp;#REF!&amp;"&gt;');"</f>
        <v>#REF!</v>
      </c>
      <c r="B777" s="89"/>
      <c r="C777" s="88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8" t="e">
        <f>"HTP.P('&lt;"&amp;#REF!&amp;"&gt;' || "&amp;IF(MID(#REF!,1,6)="L_STUB","NULL","REC."&amp;#REF!)&amp;" || '&lt;/"&amp;#REF!&amp;"&gt;');"</f>
        <v>#REF!</v>
      </c>
      <c r="B778" s="89"/>
      <c r="C778" s="88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8" t="e">
        <f>"HTP.P('&lt;"&amp;#REF!&amp;"&gt;' || "&amp;IF(MID(#REF!,1,6)="L_STUB","NULL","REC."&amp;#REF!)&amp;" || '&lt;/"&amp;#REF!&amp;"&gt;');"</f>
        <v>#REF!</v>
      </c>
      <c r="B779" s="89"/>
      <c r="C779" s="88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8" t="e">
        <f>"HTP.P('&lt;"&amp;#REF!&amp;"&gt;' || "&amp;IF(MID(#REF!,1,6)="L_STUB","NULL","REC."&amp;#REF!)&amp;" || '&lt;/"&amp;#REF!&amp;"&gt;');"</f>
        <v>#REF!</v>
      </c>
      <c r="B780" s="89"/>
      <c r="C780" s="88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8" t="e">
        <f>"HTP.P('&lt;"&amp;#REF!&amp;"&gt;' || "&amp;IF(MID(#REF!,1,6)="L_STUB","NULL","REC."&amp;#REF!)&amp;" || '&lt;/"&amp;#REF!&amp;"&gt;');"</f>
        <v>#REF!</v>
      </c>
      <c r="B781" s="89"/>
      <c r="C781" s="88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8" t="e">
        <f>"HTP.P('&lt;"&amp;#REF!&amp;"&gt;' || "&amp;IF(MID(#REF!,1,6)="L_STUB","NULL","REC."&amp;#REF!)&amp;" || '&lt;/"&amp;#REF!&amp;"&gt;');"</f>
        <v>#REF!</v>
      </c>
      <c r="B782" s="89"/>
      <c r="C782" s="88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8" t="e">
        <f>"HTP.P('&lt;"&amp;#REF!&amp;"&gt;' || "&amp;IF(MID(#REF!,1,6)="L_STUB","NULL","REC."&amp;#REF!)&amp;" || '&lt;/"&amp;#REF!&amp;"&gt;');"</f>
        <v>#REF!</v>
      </c>
      <c r="B783" s="89"/>
      <c r="C783" s="88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8" t="e">
        <f>"HTP.P('&lt;"&amp;#REF!&amp;"&gt;' || "&amp;IF(MID(#REF!,1,6)="L_STUB","NULL","REC."&amp;#REF!)&amp;" || '&lt;/"&amp;#REF!&amp;"&gt;');"</f>
        <v>#REF!</v>
      </c>
      <c r="B784" s="89"/>
      <c r="C784" s="88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8" t="e">
        <f>"HTP.P('&lt;"&amp;#REF!&amp;"&gt;' || "&amp;IF(MID(#REF!,1,6)="L_STUB","NULL","REC."&amp;#REF!)&amp;" || '&lt;/"&amp;#REF!&amp;"&gt;');"</f>
        <v>#REF!</v>
      </c>
      <c r="B785" s="89"/>
      <c r="C785" s="88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8" t="e">
        <f>"HTP.P('&lt;"&amp;#REF!&amp;"&gt;' || "&amp;IF(MID(#REF!,1,6)="L_STUB","NULL","REC."&amp;#REF!)&amp;" || '&lt;/"&amp;#REF!&amp;"&gt;');"</f>
        <v>#REF!</v>
      </c>
      <c r="B786" s="89"/>
      <c r="C786" s="88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8" t="e">
        <f>"HTP.P('&lt;"&amp;#REF!&amp;"&gt;' || "&amp;IF(MID(#REF!,1,6)="L_STUB","NULL","REC."&amp;#REF!)&amp;" || '&lt;/"&amp;#REF!&amp;"&gt;');"</f>
        <v>#REF!</v>
      </c>
      <c r="B787" s="89"/>
      <c r="C787" s="88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8" t="e">
        <f>"HTP.P('&lt;"&amp;#REF!&amp;"&gt;' || "&amp;IF(MID(#REF!,1,6)="L_STUB","NULL","REC."&amp;#REF!)&amp;" || '&lt;/"&amp;#REF!&amp;"&gt;');"</f>
        <v>#REF!</v>
      </c>
      <c r="B788" s="89"/>
      <c r="C788" s="88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8" t="e">
        <f>"HTP.P('&lt;"&amp;#REF!&amp;"&gt;' || "&amp;IF(MID(#REF!,1,6)="L_STUB","NULL","REC."&amp;#REF!)&amp;" || '&lt;/"&amp;#REF!&amp;"&gt;');"</f>
        <v>#REF!</v>
      </c>
      <c r="B789" s="89"/>
      <c r="C789" s="88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8" t="e">
        <f>"HTP.P('&lt;"&amp;#REF!&amp;"&gt;' || "&amp;IF(MID(#REF!,1,6)="L_STUB","NULL","REC."&amp;#REF!)&amp;" || '&lt;/"&amp;#REF!&amp;"&gt;');"</f>
        <v>#REF!</v>
      </c>
      <c r="B790" s="89"/>
      <c r="C790" s="88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8" t="e">
        <f>"HTP.P('&lt;"&amp;#REF!&amp;"&gt;' || "&amp;IF(MID(#REF!,1,6)="L_STUB","NULL","REC."&amp;#REF!)&amp;" || '&lt;/"&amp;#REF!&amp;"&gt;');"</f>
        <v>#REF!</v>
      </c>
      <c r="B791" s="89"/>
      <c r="C791" s="88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8" t="e">
        <f>"HTP.P('&lt;"&amp;#REF!&amp;"&gt;' || "&amp;IF(MID(#REF!,1,6)="L_STUB","NULL","REC."&amp;#REF!)&amp;" || '&lt;/"&amp;#REF!&amp;"&gt;');"</f>
        <v>#REF!</v>
      </c>
      <c r="B792" s="89"/>
      <c r="C792" s="88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8" t="e">
        <f>"HTP.P('&lt;"&amp;#REF!&amp;"&gt;' || "&amp;IF(MID(#REF!,1,6)="L_STUB","NULL","REC."&amp;#REF!)&amp;" || '&lt;/"&amp;#REF!&amp;"&gt;');"</f>
        <v>#REF!</v>
      </c>
      <c r="B793" s="89"/>
      <c r="C793" s="88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8" t="e">
        <f>"HTP.P('&lt;"&amp;#REF!&amp;"&gt;' || "&amp;IF(MID(#REF!,1,6)="L_STUB","NULL","REC."&amp;#REF!)&amp;" || '&lt;/"&amp;#REF!&amp;"&gt;');"</f>
        <v>#REF!</v>
      </c>
      <c r="B794" s="89"/>
      <c r="C794" s="88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8" t="e">
        <f>"HTP.P('&lt;"&amp;#REF!&amp;"&gt;' || "&amp;IF(MID(#REF!,1,6)="L_STUB","NULL","REC."&amp;#REF!)&amp;" || '&lt;/"&amp;#REF!&amp;"&gt;');"</f>
        <v>#REF!</v>
      </c>
      <c r="B795" s="89"/>
      <c r="C795" s="88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8" t="e">
        <f>"HTP.P('&lt;"&amp;#REF!&amp;"&gt;' || "&amp;IF(MID(#REF!,1,6)="L_STUB","NULL","REC."&amp;#REF!)&amp;" || '&lt;/"&amp;#REF!&amp;"&gt;');"</f>
        <v>#REF!</v>
      </c>
      <c r="B796" s="89"/>
      <c r="C796" s="88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8" t="e">
        <f>"HTP.P('&lt;"&amp;#REF!&amp;"&gt;' || "&amp;IF(MID(#REF!,1,6)="L_STUB","NULL","REC."&amp;#REF!)&amp;" || '&lt;/"&amp;#REF!&amp;"&gt;');"</f>
        <v>#REF!</v>
      </c>
      <c r="B797" s="89"/>
      <c r="C797" s="88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8" t="e">
        <f>"HTP.P('&lt;"&amp;#REF!&amp;"&gt;' || "&amp;IF(MID(#REF!,1,6)="L_STUB","NULL","REC."&amp;#REF!)&amp;" || '&lt;/"&amp;#REF!&amp;"&gt;');"</f>
        <v>#REF!</v>
      </c>
      <c r="B798" s="89"/>
      <c r="C798" s="88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8" t="e">
        <f>"HTP.P('&lt;"&amp;#REF!&amp;"&gt;' || "&amp;IF(MID(#REF!,1,6)="L_STUB","NULL","REC."&amp;#REF!)&amp;" || '&lt;/"&amp;#REF!&amp;"&gt;');"</f>
        <v>#REF!</v>
      </c>
      <c r="B799" s="89"/>
      <c r="C799" s="88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8" t="e">
        <f>"HTP.P('&lt;"&amp;#REF!&amp;"&gt;' || "&amp;IF(MID(#REF!,1,6)="L_STUB","NULL","REC."&amp;#REF!)&amp;" || '&lt;/"&amp;#REF!&amp;"&gt;');"</f>
        <v>#REF!</v>
      </c>
      <c r="B800" s="89"/>
      <c r="C800" s="88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8" t="e">
        <f>"HTP.P('&lt;"&amp;#REF!&amp;"&gt;' || "&amp;IF(MID(#REF!,1,6)="L_STUB","NULL","REC."&amp;#REF!)&amp;" || '&lt;/"&amp;#REF!&amp;"&gt;');"</f>
        <v>#REF!</v>
      </c>
      <c r="B801" s="89"/>
      <c r="C801" s="88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8" t="e">
        <f>"HTP.P('&lt;"&amp;#REF!&amp;"&gt;' || "&amp;IF(MID(#REF!,1,6)="L_STUB","NULL","REC."&amp;#REF!)&amp;" || '&lt;/"&amp;#REF!&amp;"&gt;');"</f>
        <v>#REF!</v>
      </c>
      <c r="B802" s="89"/>
      <c r="C802" s="88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8" t="e">
        <f>"HTP.P('&lt;"&amp;#REF!&amp;"&gt;' || "&amp;IF(MID(#REF!,1,6)="L_STUB","NULL","REC."&amp;#REF!)&amp;" || '&lt;/"&amp;#REF!&amp;"&gt;');"</f>
        <v>#REF!</v>
      </c>
      <c r="B803" s="89"/>
      <c r="C803" s="88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8" t="e">
        <f>"HTP.P('&lt;"&amp;#REF!&amp;"&gt;' || "&amp;IF(MID(#REF!,1,6)="L_STUB","NULL","REC."&amp;#REF!)&amp;" || '&lt;/"&amp;#REF!&amp;"&gt;');"</f>
        <v>#REF!</v>
      </c>
      <c r="B804" s="89"/>
      <c r="C804" s="88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8" t="e">
        <f>"HTP.P('&lt;"&amp;#REF!&amp;"&gt;' || "&amp;IF(MID(#REF!,1,6)="L_STUB","NULL","REC."&amp;#REF!)&amp;" || '&lt;/"&amp;#REF!&amp;"&gt;');"</f>
        <v>#REF!</v>
      </c>
      <c r="B805" s="89"/>
      <c r="C805" s="88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8" t="e">
        <f>"HTP.P('&lt;"&amp;#REF!&amp;"&gt;' || "&amp;IF(MID(#REF!,1,6)="L_STUB","NULL","REC."&amp;#REF!)&amp;" || '&lt;/"&amp;#REF!&amp;"&gt;');"</f>
        <v>#REF!</v>
      </c>
      <c r="B806" s="89"/>
      <c r="C806" s="88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8" t="e">
        <f>"HTP.P('&lt;"&amp;#REF!&amp;"&gt;' || "&amp;IF(MID(#REF!,1,6)="L_STUB","NULL","REC."&amp;#REF!)&amp;" || '&lt;/"&amp;#REF!&amp;"&gt;');"</f>
        <v>#REF!</v>
      </c>
      <c r="B807" s="89"/>
      <c r="C807" s="88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8" t="e">
        <f>"HTP.P('&lt;"&amp;#REF!&amp;"&gt;' || "&amp;IF(MID(#REF!,1,6)="L_STUB","NULL","REC."&amp;#REF!)&amp;" || '&lt;/"&amp;#REF!&amp;"&gt;');"</f>
        <v>#REF!</v>
      </c>
      <c r="B808" s="89"/>
      <c r="C808" s="88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8" t="e">
        <f>"HTP.P('&lt;"&amp;#REF!&amp;"&gt;' || "&amp;IF(MID(#REF!,1,6)="L_STUB","NULL","REC."&amp;#REF!)&amp;" || '&lt;/"&amp;#REF!&amp;"&gt;');"</f>
        <v>#REF!</v>
      </c>
      <c r="B809" s="89"/>
      <c r="C809" s="88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8" t="e">
        <f>"HTP.P('&lt;"&amp;#REF!&amp;"&gt;' || "&amp;IF(MID(#REF!,1,6)="L_STUB","NULL","REC."&amp;#REF!)&amp;" || '&lt;/"&amp;#REF!&amp;"&gt;');"</f>
        <v>#REF!</v>
      </c>
      <c r="B810" s="89"/>
      <c r="C810" s="88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8" t="e">
        <f>"HTP.P('&lt;"&amp;#REF!&amp;"&gt;' || "&amp;IF(MID(#REF!,1,6)="L_STUB","NULL","REC."&amp;#REF!)&amp;" || '&lt;/"&amp;#REF!&amp;"&gt;');"</f>
        <v>#REF!</v>
      </c>
      <c r="B811" s="89"/>
      <c r="C811" s="88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8" t="e">
        <f>"HTP.P('&lt;"&amp;#REF!&amp;"&gt;' || "&amp;IF(MID(#REF!,1,6)="L_STUB","NULL","REC."&amp;#REF!)&amp;" || '&lt;/"&amp;#REF!&amp;"&gt;');"</f>
        <v>#REF!</v>
      </c>
      <c r="B812" s="89"/>
      <c r="C812" s="88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8" t="e">
        <f>"HTP.P('&lt;"&amp;#REF!&amp;"&gt;' || "&amp;IF(MID(#REF!,1,6)="L_STUB","NULL","REC."&amp;#REF!)&amp;" || '&lt;/"&amp;#REF!&amp;"&gt;');"</f>
        <v>#REF!</v>
      </c>
      <c r="B813" s="89"/>
      <c r="C813" s="88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8" t="e">
        <f>"HTP.P('&lt;"&amp;#REF!&amp;"&gt;' || "&amp;IF(MID(#REF!,1,6)="L_STUB","NULL","REC."&amp;#REF!)&amp;" || '&lt;/"&amp;#REF!&amp;"&gt;');"</f>
        <v>#REF!</v>
      </c>
      <c r="B814" s="89"/>
      <c r="C814" s="88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8" t="e">
        <f>"HTP.P('&lt;"&amp;#REF!&amp;"&gt;' || "&amp;IF(MID(#REF!,1,6)="L_STUB","NULL","REC."&amp;#REF!)&amp;" || '&lt;/"&amp;#REF!&amp;"&gt;');"</f>
        <v>#REF!</v>
      </c>
      <c r="B815" s="89"/>
      <c r="C815" s="88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8" t="e">
        <f>"HTP.P('&lt;"&amp;#REF!&amp;"&gt;' || "&amp;IF(MID(#REF!,1,6)="L_STUB","NULL","REC."&amp;#REF!)&amp;" || '&lt;/"&amp;#REF!&amp;"&gt;');"</f>
        <v>#REF!</v>
      </c>
      <c r="B816" s="89"/>
      <c r="C816" s="88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8" t="e">
        <f>"HTP.P('&lt;"&amp;#REF!&amp;"&gt;' || "&amp;IF(MID(#REF!,1,6)="L_STUB","NULL","REC."&amp;#REF!)&amp;" || '&lt;/"&amp;#REF!&amp;"&gt;');"</f>
        <v>#REF!</v>
      </c>
      <c r="B817" s="89"/>
      <c r="C817" s="88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8" t="e">
        <f>"HTP.P('&lt;"&amp;#REF!&amp;"&gt;' || "&amp;IF(MID(#REF!,1,6)="L_STUB","NULL","REC."&amp;#REF!)&amp;" || '&lt;/"&amp;#REF!&amp;"&gt;');"</f>
        <v>#REF!</v>
      </c>
      <c r="B818" s="89"/>
      <c r="C818" s="88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8" t="e">
        <f>"HTP.P('&lt;"&amp;#REF!&amp;"&gt;' || "&amp;IF(MID(#REF!,1,6)="L_STUB","NULL","REC."&amp;#REF!)&amp;" || '&lt;/"&amp;#REF!&amp;"&gt;');"</f>
        <v>#REF!</v>
      </c>
      <c r="B819" s="89"/>
      <c r="C819" s="88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8" t="e">
        <f>"HTP.P('&lt;"&amp;#REF!&amp;"&gt;' || "&amp;IF(MID(#REF!,1,6)="L_STUB","NULL","REC."&amp;#REF!)&amp;" || '&lt;/"&amp;#REF!&amp;"&gt;');"</f>
        <v>#REF!</v>
      </c>
      <c r="B820" s="89"/>
      <c r="C820" s="88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8" t="e">
        <f>"HTP.P('&lt;"&amp;#REF!&amp;"&gt;' || "&amp;IF(MID(#REF!,1,6)="L_STUB","NULL","REC."&amp;#REF!)&amp;" || '&lt;/"&amp;#REF!&amp;"&gt;');"</f>
        <v>#REF!</v>
      </c>
      <c r="B821" s="89"/>
      <c r="C821" s="88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8" t="e">
        <f>"HTP.P('&lt;"&amp;#REF!&amp;"&gt;' || "&amp;IF(MID(#REF!,1,6)="L_STUB","NULL","REC."&amp;#REF!)&amp;" || '&lt;/"&amp;#REF!&amp;"&gt;');"</f>
        <v>#REF!</v>
      </c>
      <c r="B822" s="89"/>
      <c r="C822" s="88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8" t="e">
        <f>"HTP.P('&lt;"&amp;#REF!&amp;"&gt;' || "&amp;IF(MID(#REF!,1,6)="L_STUB","NULL","REC."&amp;#REF!)&amp;" || '&lt;/"&amp;#REF!&amp;"&gt;');"</f>
        <v>#REF!</v>
      </c>
      <c r="B823" s="89"/>
      <c r="C823" s="88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8" t="e">
        <f>"HTP.P('&lt;"&amp;#REF!&amp;"&gt;' || "&amp;IF(MID(#REF!,1,6)="L_STUB","NULL","REC."&amp;#REF!)&amp;" || '&lt;/"&amp;#REF!&amp;"&gt;');"</f>
        <v>#REF!</v>
      </c>
      <c r="B824" s="89"/>
      <c r="C824" s="88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8" t="e">
        <f>"HTP.P('&lt;"&amp;#REF!&amp;"&gt;' || "&amp;IF(MID(#REF!,1,6)="L_STUB","NULL","REC."&amp;#REF!)&amp;" || '&lt;/"&amp;#REF!&amp;"&gt;');"</f>
        <v>#REF!</v>
      </c>
      <c r="B825" s="89"/>
      <c r="C825" s="88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8" t="e">
        <f>"HTP.P('&lt;"&amp;#REF!&amp;"&gt;' || "&amp;IF(MID(#REF!,1,6)="L_STUB","NULL","REC."&amp;#REF!)&amp;" || '&lt;/"&amp;#REF!&amp;"&gt;');"</f>
        <v>#REF!</v>
      </c>
      <c r="B826" s="89"/>
      <c r="C826" s="88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8" t="e">
        <f>"HTP.P('&lt;"&amp;#REF!&amp;"&gt;' || "&amp;IF(MID(#REF!,1,6)="L_STUB","NULL","REC."&amp;#REF!)&amp;" || '&lt;/"&amp;#REF!&amp;"&gt;');"</f>
        <v>#REF!</v>
      </c>
      <c r="B827" s="89"/>
      <c r="C827" s="88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8" t="e">
        <f>"HTP.P('&lt;"&amp;#REF!&amp;"&gt;' || "&amp;IF(MID(#REF!,1,6)="L_STUB","NULL","REC."&amp;#REF!)&amp;" || '&lt;/"&amp;#REF!&amp;"&gt;');"</f>
        <v>#REF!</v>
      </c>
      <c r="B828" s="89"/>
      <c r="C828" s="88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8" t="e">
        <f>"HTP.P('&lt;"&amp;#REF!&amp;"&gt;' || "&amp;IF(MID(#REF!,1,6)="L_STUB","NULL","REC."&amp;#REF!)&amp;" || '&lt;/"&amp;#REF!&amp;"&gt;');"</f>
        <v>#REF!</v>
      </c>
      <c r="B829" s="89"/>
      <c r="C829" s="88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8" t="e">
        <f>"HTP.P('&lt;"&amp;#REF!&amp;"&gt;' || "&amp;IF(MID(#REF!,1,6)="L_STUB","NULL","REC."&amp;#REF!)&amp;" || '&lt;/"&amp;#REF!&amp;"&gt;');"</f>
        <v>#REF!</v>
      </c>
      <c r="B830" s="89"/>
      <c r="C830" s="88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8" t="e">
        <f>"HTP.P('&lt;"&amp;#REF!&amp;"&gt;' || "&amp;IF(MID(#REF!,1,6)="L_STUB","NULL","REC."&amp;#REF!)&amp;" || '&lt;/"&amp;#REF!&amp;"&gt;');"</f>
        <v>#REF!</v>
      </c>
      <c r="B831" s="89"/>
      <c r="C831" s="88" t="e">
        <f>"DECODE(C_T."&amp;#REF!&amp;", 0, NULL, C_T."&amp;#REF!&amp;") AS "&amp;#REF!&amp;","</f>
        <v>#REF!</v>
      </c>
      <c r="D831" s="89"/>
      <c r="F831" s="89"/>
      <c r="G831" s="89"/>
      <c r="H831" s="89"/>
      <c r="I831" s="89"/>
      <c r="J831" s="89"/>
    </row>
    <row r="832" spans="1:10" ht="11.25" customHeight="1">
      <c r="A832" s="88" t="e">
        <f>"HTP.P('&lt;"&amp;#REF!&amp;"&gt;' || "&amp;IF(MID(#REF!,1,6)="L_STUB","NULL","REC."&amp;#REF!)&amp;" || '&lt;/"&amp;#REF!&amp;"&gt;');"</f>
        <v>#REF!</v>
      </c>
      <c r="B832" s="89"/>
      <c r="C832" s="88" t="e">
        <f>"DECODE(C_T."&amp;#REF!&amp;", 0, NULL, C_T."&amp;#REF!&amp;") AS "&amp;#REF!&amp;","</f>
        <v>#REF!</v>
      </c>
      <c r="D832" s="89"/>
      <c r="F832" s="89"/>
      <c r="G832" s="89"/>
      <c r="H832" s="89"/>
      <c r="I832" s="89"/>
      <c r="J832" s="89"/>
    </row>
    <row r="833" spans="1:10" ht="11.25" customHeight="1">
      <c r="A833" s="88" t="e">
        <f>"HTP.P('&lt;"&amp;#REF!&amp;"&gt;' || "&amp;IF(MID(#REF!,1,6)="L_STUB","NULL","REC."&amp;#REF!)&amp;" || '&lt;/"&amp;#REF!&amp;"&gt;');"</f>
        <v>#REF!</v>
      </c>
      <c r="B833" s="89"/>
      <c r="C833" s="88" t="e">
        <f>"DECODE(C_T."&amp;#REF!&amp;", 0, NULL, C_T."&amp;#REF!&amp;") AS "&amp;#REF!&amp;","</f>
        <v>#REF!</v>
      </c>
      <c r="D833" s="89"/>
      <c r="F833" s="89"/>
      <c r="G833" s="89"/>
      <c r="H833" s="89"/>
      <c r="I833" s="89"/>
      <c r="J833" s="89"/>
    </row>
    <row r="834" spans="1:10" ht="11.25" customHeight="1">
      <c r="A834" s="88" t="e">
        <f>"HTP.P('&lt;"&amp;#REF!&amp;"&gt;' || "&amp;IF(MID(#REF!,1,6)="L_STUB","NULL","REC."&amp;#REF!)&amp;" || '&lt;/"&amp;#REF!&amp;"&gt;');"</f>
        <v>#REF!</v>
      </c>
      <c r="B834" s="89"/>
      <c r="C834" s="88" t="e">
        <f>"DECODE(C_T."&amp;#REF!&amp;", 0, NULL, C_T."&amp;#REF!&amp;") AS "&amp;#REF!&amp;","</f>
        <v>#REF!</v>
      </c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9"/>
      <c r="B837" s="89"/>
      <c r="C837" s="89"/>
      <c r="D837" s="89"/>
      <c r="F837" s="89"/>
      <c r="G837" s="89"/>
      <c r="H837" s="89"/>
      <c r="I837" s="89"/>
      <c r="J837" s="89"/>
    </row>
    <row r="838" spans="1:10" ht="11.25" customHeight="1">
      <c r="A838" s="89"/>
      <c r="B838" s="89"/>
      <c r="C838" s="89"/>
      <c r="D838" s="89"/>
      <c r="F838" s="89"/>
      <c r="G838" s="89"/>
      <c r="H838" s="89"/>
      <c r="I838" s="89"/>
      <c r="J838" s="89"/>
    </row>
    <row r="839" spans="1:10" ht="11.25" customHeight="1">
      <c r="A839" s="89"/>
      <c r="B839" s="89"/>
      <c r="C839" s="89"/>
      <c r="D839" s="89"/>
      <c r="F839" s="89"/>
      <c r="G839" s="89"/>
      <c r="H839" s="89"/>
      <c r="I839" s="89"/>
      <c r="J839" s="89"/>
    </row>
    <row r="840" spans="1:10" ht="11.25" customHeight="1">
      <c r="A840" s="89"/>
      <c r="B840" s="89"/>
      <c r="C840" s="89"/>
      <c r="D840" s="89"/>
      <c r="F840" s="89"/>
      <c r="G840" s="89"/>
      <c r="H840" s="89"/>
      <c r="I840" s="89"/>
      <c r="J840" s="89"/>
    </row>
    <row r="841" spans="1:10" ht="11.25" customHeight="1">
      <c r="A841" s="88" t="e">
        <f>"HTP.P('&lt;"&amp;#REF!&amp;"&gt;' || "&amp;IF(MID(#REF!,1,6)="L_STUB","NULL","REC."&amp;#REF!)&amp;" || '&lt;/"&amp;#REF!&amp;"&gt;');"</f>
        <v>#REF!</v>
      </c>
      <c r="B841" s="89"/>
      <c r="C841" s="88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8" t="e">
        <f>"HTP.P('&lt;"&amp;#REF!&amp;"&gt;' || "&amp;IF(MID(#REF!,1,6)="L_STUB","NULL","REC."&amp;#REF!)&amp;" || '&lt;/"&amp;#REF!&amp;"&gt;');"</f>
        <v>#REF!</v>
      </c>
      <c r="B842" s="89"/>
      <c r="C842" s="88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8" t="e">
        <f>"HTP.P('&lt;"&amp;#REF!&amp;"&gt;' || "&amp;IF(MID(#REF!,1,6)="L_STUB","NULL","REC."&amp;#REF!)&amp;" || '&lt;/"&amp;#REF!&amp;"&gt;');"</f>
        <v>#REF!</v>
      </c>
      <c r="B843" s="89"/>
      <c r="C843" s="88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8" t="e">
        <f>"HTP.P('&lt;"&amp;#REF!&amp;"&gt;' || "&amp;IF(MID(#REF!,1,6)="L_STUB","NULL","REC."&amp;#REF!)&amp;" || '&lt;/"&amp;#REF!&amp;"&gt;');"</f>
        <v>#REF!</v>
      </c>
      <c r="B844" s="89"/>
      <c r="C844" s="88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8" t="e">
        <f>"HTP.P('&lt;"&amp;#REF!&amp;"&gt;' || "&amp;IF(MID(#REF!,1,6)="L_STUB","NULL","REC."&amp;#REF!)&amp;" || '&lt;/"&amp;#REF!&amp;"&gt;');"</f>
        <v>#REF!</v>
      </c>
      <c r="B845" s="89"/>
      <c r="C845" s="88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8" t="e">
        <f>"HTP.P('&lt;"&amp;#REF!&amp;"&gt;' || "&amp;IF(MID(#REF!,1,6)="L_STUB","NULL","REC."&amp;#REF!)&amp;" || '&lt;/"&amp;#REF!&amp;"&gt;');"</f>
        <v>#REF!</v>
      </c>
      <c r="B846" s="89"/>
      <c r="C846" s="88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8" t="e">
        <f>"HTP.P('&lt;"&amp;#REF!&amp;"&gt;' || "&amp;IF(MID(#REF!,1,6)="L_STUB","NULL","REC."&amp;#REF!)&amp;" || '&lt;/"&amp;#REF!&amp;"&gt;');"</f>
        <v>#REF!</v>
      </c>
      <c r="B847" s="89"/>
      <c r="C847" s="88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8" t="e">
        <f>"HTP.P('&lt;"&amp;#REF!&amp;"&gt;' || "&amp;IF(MID(#REF!,1,6)="L_STUB","NULL","REC."&amp;#REF!)&amp;" || '&lt;/"&amp;#REF!&amp;"&gt;');"</f>
        <v>#REF!</v>
      </c>
      <c r="B848" s="89"/>
      <c r="C848" s="88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8" t="e">
        <f>"HTP.P('&lt;"&amp;#REF!&amp;"&gt;' || "&amp;IF(MID(#REF!,1,6)="L_STUB","NULL","REC."&amp;#REF!)&amp;" || '&lt;/"&amp;#REF!&amp;"&gt;');"</f>
        <v>#REF!</v>
      </c>
      <c r="B849" s="89"/>
      <c r="C849" s="88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8" t="e">
        <f>"HTP.P('&lt;"&amp;#REF!&amp;"&gt;' || "&amp;IF(MID(#REF!,1,6)="L_STUB","NULL","REC."&amp;#REF!)&amp;" || '&lt;/"&amp;#REF!&amp;"&gt;');"</f>
        <v>#REF!</v>
      </c>
      <c r="B850" s="89"/>
      <c r="C850" s="88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8" t="e">
        <f>"HTP.P('&lt;"&amp;#REF!&amp;"&gt;' || "&amp;IF(MID(#REF!,1,6)="L_STUB","NULL","REC."&amp;#REF!)&amp;" || '&lt;/"&amp;#REF!&amp;"&gt;');"</f>
        <v>#REF!</v>
      </c>
      <c r="B851" s="89"/>
      <c r="C851" s="88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8" t="e">
        <f>"HTP.P('&lt;"&amp;#REF!&amp;"&gt;' || "&amp;IF(MID(#REF!,1,6)="L_STUB","NULL","REC."&amp;#REF!)&amp;" || '&lt;/"&amp;#REF!&amp;"&gt;');"</f>
        <v>#REF!</v>
      </c>
      <c r="B852" s="89"/>
      <c r="C852" s="88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8" t="e">
        <f>"HTP.P('&lt;"&amp;#REF!&amp;"&gt;' || "&amp;IF(MID(#REF!,1,6)="L_STUB","NULL","REC."&amp;#REF!)&amp;" || '&lt;/"&amp;#REF!&amp;"&gt;');"</f>
        <v>#REF!</v>
      </c>
      <c r="B853" s="89"/>
      <c r="C853" s="88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8" t="e">
        <f>"HTP.P('&lt;"&amp;#REF!&amp;"&gt;' || "&amp;IF(MID(#REF!,1,6)="L_STUB","NULL","REC."&amp;#REF!)&amp;" || '&lt;/"&amp;#REF!&amp;"&gt;');"</f>
        <v>#REF!</v>
      </c>
      <c r="B854" s="89"/>
      <c r="C854" s="88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8" t="e">
        <f>"HTP.P('&lt;"&amp;#REF!&amp;"&gt;' || "&amp;IF(MID(#REF!,1,6)="L_STUB","NULL","REC."&amp;#REF!)&amp;" || '&lt;/"&amp;#REF!&amp;"&gt;');"</f>
        <v>#REF!</v>
      </c>
      <c r="B855" s="89"/>
      <c r="C855" s="88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8" t="e">
        <f>"HTP.P('&lt;"&amp;#REF!&amp;"&gt;' || "&amp;IF(MID(#REF!,1,6)="L_STUB","NULL","REC."&amp;#REF!)&amp;" || '&lt;/"&amp;#REF!&amp;"&gt;');"</f>
        <v>#REF!</v>
      </c>
      <c r="B856" s="89"/>
      <c r="C856" s="88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8" t="e">
        <f>"HTP.P('&lt;"&amp;#REF!&amp;"&gt;' || "&amp;IF(MID(#REF!,1,6)="L_STUB","NULL","REC."&amp;#REF!)&amp;" || '&lt;/"&amp;#REF!&amp;"&gt;');"</f>
        <v>#REF!</v>
      </c>
      <c r="B857" s="89"/>
      <c r="C857" s="88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8" t="e">
        <f>"HTP.P('&lt;"&amp;#REF!&amp;"&gt;' || "&amp;IF(MID(#REF!,1,6)="L_STUB","NULL","REC."&amp;#REF!)&amp;" || '&lt;/"&amp;#REF!&amp;"&gt;');"</f>
        <v>#REF!</v>
      </c>
      <c r="B858" s="89"/>
      <c r="C858" s="88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8" t="e">
        <f>"HTP.P('&lt;"&amp;#REF!&amp;"&gt;' || "&amp;IF(MID(#REF!,1,6)="L_STUB","NULL","REC."&amp;#REF!)&amp;" || '&lt;/"&amp;#REF!&amp;"&gt;');"</f>
        <v>#REF!</v>
      </c>
      <c r="B859" s="89"/>
      <c r="C859" s="88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8" t="e">
        <f>"HTP.P('&lt;"&amp;#REF!&amp;"&gt;' || "&amp;IF(MID(#REF!,1,6)="L_STUB","NULL","REC."&amp;#REF!)&amp;" || '&lt;/"&amp;#REF!&amp;"&gt;');"</f>
        <v>#REF!</v>
      </c>
      <c r="B860" s="89"/>
      <c r="C860" s="88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8" t="e">
        <f>"HTP.P('&lt;"&amp;#REF!&amp;"&gt;' || "&amp;IF(MID(#REF!,1,6)="L_STUB","NULL","REC."&amp;#REF!)&amp;" || '&lt;/"&amp;#REF!&amp;"&gt;');"</f>
        <v>#REF!</v>
      </c>
      <c r="B861" s="89"/>
      <c r="C861" s="88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8" t="e">
        <f>"HTP.P('&lt;"&amp;#REF!&amp;"&gt;' || "&amp;IF(MID(#REF!,1,6)="L_STUB","NULL","REC."&amp;#REF!)&amp;" || '&lt;/"&amp;#REF!&amp;"&gt;');"</f>
        <v>#REF!</v>
      </c>
      <c r="B862" s="89"/>
      <c r="C862" s="88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8" t="e">
        <f>"HTP.P('&lt;"&amp;#REF!&amp;"&gt;' || "&amp;IF(MID(#REF!,1,6)="L_STUB","NULL","REC."&amp;#REF!)&amp;" || '&lt;/"&amp;#REF!&amp;"&gt;');"</f>
        <v>#REF!</v>
      </c>
      <c r="B863" s="89"/>
      <c r="C863" s="88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8" t="e">
        <f>"HTP.P('&lt;"&amp;#REF!&amp;"&gt;' || "&amp;IF(MID(#REF!,1,6)="L_STUB","NULL","REC."&amp;#REF!)&amp;" || '&lt;/"&amp;#REF!&amp;"&gt;');"</f>
        <v>#REF!</v>
      </c>
      <c r="B864" s="89"/>
      <c r="C864" s="88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8" t="e">
        <f>"HTP.P('&lt;"&amp;#REF!&amp;"&gt;' || "&amp;IF(MID(#REF!,1,6)="L_STUB","NULL","REC."&amp;#REF!)&amp;" || '&lt;/"&amp;#REF!&amp;"&gt;');"</f>
        <v>#REF!</v>
      </c>
      <c r="B865" s="89"/>
      <c r="C865" s="88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8" t="e">
        <f>"HTP.P('&lt;"&amp;#REF!&amp;"&gt;' || "&amp;IF(MID(#REF!,1,6)="L_STUB","NULL","REC."&amp;#REF!)&amp;" || '&lt;/"&amp;#REF!&amp;"&gt;');"</f>
        <v>#REF!</v>
      </c>
      <c r="B866" s="89"/>
      <c r="C866" s="88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8" t="e">
        <f>"HTP.P('&lt;"&amp;#REF!&amp;"&gt;' || "&amp;IF(MID(#REF!,1,6)="L_STUB","NULL","REC."&amp;#REF!)&amp;" || '&lt;/"&amp;#REF!&amp;"&gt;');"</f>
        <v>#REF!</v>
      </c>
      <c r="B867" s="89"/>
      <c r="C867" s="88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8" t="e">
        <f>"HTP.P('&lt;"&amp;#REF!&amp;"&gt;' || "&amp;IF(MID(#REF!,1,6)="L_STUB","NULL","REC."&amp;#REF!)&amp;" || '&lt;/"&amp;#REF!&amp;"&gt;');"</f>
        <v>#REF!</v>
      </c>
      <c r="B868" s="89"/>
      <c r="C868" s="88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8" t="e">
        <f>"HTP.P('&lt;"&amp;#REF!&amp;"&gt;' || "&amp;IF(MID(#REF!,1,6)="L_STUB","NULL","REC."&amp;#REF!)&amp;" || '&lt;/"&amp;#REF!&amp;"&gt;');"</f>
        <v>#REF!</v>
      </c>
      <c r="B869" s="89"/>
      <c r="C869" s="88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8" t="e">
        <f>"HTP.P('&lt;"&amp;#REF!&amp;"&gt;' || "&amp;IF(MID(#REF!,1,6)="L_STUB","NULL","REC."&amp;#REF!)&amp;" || '&lt;/"&amp;#REF!&amp;"&gt;');"</f>
        <v>#REF!</v>
      </c>
      <c r="B870" s="89"/>
      <c r="C870" s="88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8" t="e">
        <f>"HTP.P('&lt;"&amp;#REF!&amp;"&gt;' || "&amp;IF(MID(#REF!,1,6)="L_STUB","NULL","REC."&amp;#REF!)&amp;" || '&lt;/"&amp;#REF!&amp;"&gt;');"</f>
        <v>#REF!</v>
      </c>
      <c r="B871" s="89"/>
      <c r="C871" s="88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8" t="e">
        <f>"HTP.P('&lt;"&amp;#REF!&amp;"&gt;' || "&amp;IF(MID(#REF!,1,6)="L_STUB","NULL","REC."&amp;#REF!)&amp;" || '&lt;/"&amp;#REF!&amp;"&gt;');"</f>
        <v>#REF!</v>
      </c>
      <c r="B872" s="89"/>
      <c r="C872" s="88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8" t="e">
        <f>"HTP.P('&lt;"&amp;#REF!&amp;"&gt;' || "&amp;IF(MID(#REF!,1,6)="L_STUB","NULL","REC."&amp;#REF!)&amp;" || '&lt;/"&amp;#REF!&amp;"&gt;');"</f>
        <v>#REF!</v>
      </c>
      <c r="B873" s="89"/>
      <c r="C873" s="88" t="e">
        <f>"DECODE(C_T."&amp;#REF!&amp;", 0, NULL, C_T."&amp;#REF!&amp;") AS "&amp;#REF!&amp;","</f>
        <v>#REF!</v>
      </c>
      <c r="D873" s="89"/>
      <c r="F873" s="89"/>
      <c r="G873" s="89"/>
      <c r="H873" s="89"/>
      <c r="I873" s="89"/>
      <c r="J873" s="89"/>
    </row>
    <row r="874" spans="1:10" ht="11.25" customHeight="1">
      <c r="A874" s="88" t="e">
        <f>"HTP.P('&lt;"&amp;#REF!&amp;"&gt;' || "&amp;IF(MID(#REF!,1,6)="L_STUB","NULL","REC."&amp;#REF!)&amp;" || '&lt;/"&amp;#REF!&amp;"&gt;');"</f>
        <v>#REF!</v>
      </c>
      <c r="B874" s="89"/>
      <c r="C874" s="88" t="e">
        <f>"DECODE(C_T."&amp;#REF!&amp;", 0, NULL, C_T."&amp;#REF!&amp;") AS "&amp;#REF!&amp;","</f>
        <v>#REF!</v>
      </c>
      <c r="D874" s="89"/>
      <c r="F874" s="89"/>
      <c r="G874" s="89"/>
      <c r="H874" s="89"/>
      <c r="I874" s="89"/>
      <c r="J874" s="89"/>
    </row>
    <row r="875" spans="1:10" ht="11.25" customHeight="1">
      <c r="A875" s="88" t="e">
        <f>"HTP.P('&lt;"&amp;#REF!&amp;"&gt;' || "&amp;IF(MID(#REF!,1,6)="L_STUB","NULL","REC."&amp;#REF!)&amp;" || '&lt;/"&amp;#REF!&amp;"&gt;');"</f>
        <v>#REF!</v>
      </c>
      <c r="B875" s="89"/>
      <c r="C875" s="88" t="e">
        <f>"DECODE(C_T."&amp;#REF!&amp;", 0, NULL, C_T."&amp;#REF!&amp;") AS "&amp;#REF!&amp;","</f>
        <v>#REF!</v>
      </c>
      <c r="D875" s="89"/>
      <c r="F875" s="89"/>
      <c r="G875" s="89"/>
      <c r="H875" s="89"/>
      <c r="I875" s="89"/>
      <c r="J875" s="89"/>
    </row>
    <row r="876" spans="1:10" ht="11.25" customHeight="1">
      <c r="A876" s="88" t="e">
        <f>"HTP.P('&lt;"&amp;#REF!&amp;"&gt;' || "&amp;IF(MID(#REF!,1,6)="L_STUB","NULL","REC."&amp;#REF!)&amp;" || '&lt;/"&amp;#REF!&amp;"&gt;');"</f>
        <v>#REF!</v>
      </c>
      <c r="B876" s="89"/>
      <c r="C876" s="88" t="e">
        <f>"DECODE(C_T."&amp;#REF!&amp;", 0, NULL, C_T."&amp;#REF!&amp;") AS "&amp;#REF!&amp;","</f>
        <v>#REF!</v>
      </c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9"/>
      <c r="B879" s="89"/>
      <c r="C879" s="89"/>
      <c r="D879" s="89"/>
      <c r="F879" s="89"/>
      <c r="G879" s="89"/>
      <c r="H879" s="89"/>
      <c r="I879" s="89"/>
      <c r="J879" s="89"/>
    </row>
    <row r="880" spans="1:10" ht="11.25" customHeight="1">
      <c r="A880" s="89"/>
      <c r="B880" s="89"/>
      <c r="C880" s="89"/>
      <c r="D880" s="89"/>
      <c r="F880" s="89"/>
      <c r="G880" s="89"/>
      <c r="H880" s="89"/>
      <c r="I880" s="89"/>
      <c r="J880" s="89"/>
    </row>
    <row r="881" spans="1:10" ht="11.25" customHeight="1">
      <c r="A881" s="89"/>
      <c r="B881" s="89"/>
      <c r="C881" s="89"/>
      <c r="D881" s="89"/>
      <c r="F881" s="89"/>
      <c r="G881" s="89"/>
      <c r="H881" s="89"/>
      <c r="I881" s="89"/>
      <c r="J881" s="89"/>
    </row>
    <row r="882" spans="1:10" ht="11.25" customHeight="1">
      <c r="A882" s="89"/>
      <c r="B882" s="89"/>
      <c r="C882" s="89"/>
      <c r="D882" s="89"/>
      <c r="F882" s="89"/>
      <c r="G882" s="89"/>
      <c r="H882" s="89"/>
      <c r="I882" s="89"/>
      <c r="J882" s="89"/>
    </row>
    <row r="883" spans="1:10" ht="11.25" customHeight="1">
      <c r="A883" s="88" t="e">
        <f>"HTP.P('&lt;"&amp;#REF!&amp;"&gt;' || "&amp;IF(MID(#REF!,1,6)="L_STUB","NULL","REC."&amp;#REF!)&amp;" || '&lt;/"&amp;#REF!&amp;"&gt;');"</f>
        <v>#REF!</v>
      </c>
      <c r="B883" s="89"/>
      <c r="C883" s="88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8" t="e">
        <f>"HTP.P('&lt;"&amp;#REF!&amp;"&gt;' || "&amp;IF(MID(#REF!,1,6)="L_STUB","NULL","REC."&amp;#REF!)&amp;" || '&lt;/"&amp;#REF!&amp;"&gt;');"</f>
        <v>#REF!</v>
      </c>
      <c r="B884" s="89"/>
      <c r="C884" s="88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8" t="e">
        <f>"HTP.P('&lt;"&amp;#REF!&amp;"&gt;' || "&amp;IF(MID(#REF!,1,6)="L_STUB","NULL","REC."&amp;#REF!)&amp;" || '&lt;/"&amp;#REF!&amp;"&gt;');"</f>
        <v>#REF!</v>
      </c>
      <c r="B885" s="89"/>
      <c r="C885" s="88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8" t="e">
        <f>"HTP.P('&lt;"&amp;#REF!&amp;"&gt;' || "&amp;IF(MID(#REF!,1,6)="L_STUB","NULL","REC."&amp;#REF!)&amp;" || '&lt;/"&amp;#REF!&amp;"&gt;');"</f>
        <v>#REF!</v>
      </c>
      <c r="B886" s="89"/>
      <c r="C886" s="88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8" t="e">
        <f>"HTP.P('&lt;"&amp;#REF!&amp;"&gt;' || "&amp;IF(MID(#REF!,1,6)="L_STUB","NULL","REC."&amp;#REF!)&amp;" || '&lt;/"&amp;#REF!&amp;"&gt;');"</f>
        <v>#REF!</v>
      </c>
      <c r="B887" s="89"/>
      <c r="C887" s="88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8" t="e">
        <f>"HTP.P('&lt;"&amp;#REF!&amp;"&gt;' || "&amp;IF(MID(#REF!,1,6)="L_STUB","NULL","REC."&amp;#REF!)&amp;" || '&lt;/"&amp;#REF!&amp;"&gt;');"</f>
        <v>#REF!</v>
      </c>
      <c r="B888" s="89"/>
      <c r="C888" s="88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8" t="e">
        <f>"HTP.P('&lt;"&amp;#REF!&amp;"&gt;' || "&amp;IF(MID(#REF!,1,6)="L_STUB","NULL","REC."&amp;#REF!)&amp;" || '&lt;/"&amp;#REF!&amp;"&gt;');"</f>
        <v>#REF!</v>
      </c>
      <c r="B889" s="89"/>
      <c r="C889" s="88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8" t="e">
        <f>"HTP.P('&lt;"&amp;#REF!&amp;"&gt;' || "&amp;IF(MID(#REF!,1,6)="L_STUB","NULL","REC."&amp;#REF!)&amp;" || '&lt;/"&amp;#REF!&amp;"&gt;');"</f>
        <v>#REF!</v>
      </c>
      <c r="B890" s="89"/>
      <c r="C890" s="88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8" t="e">
        <f>"HTP.P('&lt;"&amp;#REF!&amp;"&gt;' || "&amp;IF(MID(#REF!,1,6)="L_STUB","NULL","REC."&amp;#REF!)&amp;" || '&lt;/"&amp;#REF!&amp;"&gt;');"</f>
        <v>#REF!</v>
      </c>
      <c r="B891" s="89"/>
      <c r="C891" s="88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8" t="e">
        <f>"HTP.P('&lt;"&amp;#REF!&amp;"&gt;' || "&amp;IF(MID(#REF!,1,6)="L_STUB","NULL","REC."&amp;#REF!)&amp;" || '&lt;/"&amp;#REF!&amp;"&gt;');"</f>
        <v>#REF!</v>
      </c>
      <c r="B892" s="89"/>
      <c r="C892" s="88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8" t="e">
        <f>"HTP.P('&lt;"&amp;#REF!&amp;"&gt;' || "&amp;IF(MID(#REF!,1,6)="L_STUB","NULL","REC."&amp;#REF!)&amp;" || '&lt;/"&amp;#REF!&amp;"&gt;');"</f>
        <v>#REF!</v>
      </c>
      <c r="B893" s="89"/>
      <c r="C893" s="88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8" t="e">
        <f>"HTP.P('&lt;"&amp;#REF!&amp;"&gt;' || "&amp;IF(MID(#REF!,1,6)="L_STUB","NULL","REC."&amp;#REF!)&amp;" || '&lt;/"&amp;#REF!&amp;"&gt;');"</f>
        <v>#REF!</v>
      </c>
      <c r="B894" s="89"/>
      <c r="C894" s="88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8" t="e">
        <f>"HTP.P('&lt;"&amp;#REF!&amp;"&gt;' || "&amp;IF(MID(#REF!,1,6)="L_STUB","NULL","REC."&amp;#REF!)&amp;" || '&lt;/"&amp;#REF!&amp;"&gt;');"</f>
        <v>#REF!</v>
      </c>
      <c r="B895" s="89"/>
      <c r="C895" s="88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8" t="e">
        <f>"HTP.P('&lt;"&amp;#REF!&amp;"&gt;' || "&amp;IF(MID(#REF!,1,6)="L_STUB","NULL","REC."&amp;#REF!)&amp;" || '&lt;/"&amp;#REF!&amp;"&gt;');"</f>
        <v>#REF!</v>
      </c>
      <c r="B896" s="89"/>
      <c r="C896" s="88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8" t="e">
        <f>"HTP.P('&lt;"&amp;#REF!&amp;"&gt;' || "&amp;IF(MID(#REF!,1,6)="L_STUB","NULL","REC."&amp;#REF!)&amp;" || '&lt;/"&amp;#REF!&amp;"&gt;');"</f>
        <v>#REF!</v>
      </c>
      <c r="B897" s="89"/>
      <c r="C897" s="88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8" t="e">
        <f>"HTP.P('&lt;"&amp;#REF!&amp;"&gt;' || "&amp;IF(MID(#REF!,1,6)="L_STUB","NULL","REC."&amp;#REF!)&amp;" || '&lt;/"&amp;#REF!&amp;"&gt;');"</f>
        <v>#REF!</v>
      </c>
      <c r="B898" s="89"/>
      <c r="C898" s="88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8" t="e">
        <f>"HTP.P('&lt;"&amp;#REF!&amp;"&gt;' || "&amp;IF(MID(#REF!,1,6)="L_STUB","NULL","REC."&amp;#REF!)&amp;" || '&lt;/"&amp;#REF!&amp;"&gt;');"</f>
        <v>#REF!</v>
      </c>
      <c r="B899" s="89"/>
      <c r="C899" s="88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8" t="e">
        <f>"HTP.P('&lt;"&amp;#REF!&amp;"&gt;' || "&amp;IF(MID(#REF!,1,6)="L_STUB","NULL","REC."&amp;#REF!)&amp;" || '&lt;/"&amp;#REF!&amp;"&gt;');"</f>
        <v>#REF!</v>
      </c>
      <c r="B900" s="89"/>
      <c r="C900" s="88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8" t="e">
        <f>"HTP.P('&lt;"&amp;#REF!&amp;"&gt;' || "&amp;IF(MID(#REF!,1,6)="L_STUB","NULL","REC."&amp;#REF!)&amp;" || '&lt;/"&amp;#REF!&amp;"&gt;');"</f>
        <v>#REF!</v>
      </c>
      <c r="B901" s="89"/>
      <c r="C901" s="88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8" t="e">
        <f>"HTP.P('&lt;"&amp;#REF!&amp;"&gt;' || "&amp;IF(MID(#REF!,1,6)="L_STUB","NULL","REC."&amp;#REF!)&amp;" || '&lt;/"&amp;#REF!&amp;"&gt;');"</f>
        <v>#REF!</v>
      </c>
      <c r="B902" s="89"/>
      <c r="C902" s="88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8" t="e">
        <f>"HTP.P('&lt;"&amp;#REF!&amp;"&gt;' || "&amp;IF(MID(#REF!,1,6)="L_STUB","NULL","REC."&amp;#REF!)&amp;" || '&lt;/"&amp;#REF!&amp;"&gt;');"</f>
        <v>#REF!</v>
      </c>
      <c r="B903" s="89"/>
      <c r="C903" s="88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8" t="e">
        <f>"HTP.P('&lt;"&amp;#REF!&amp;"&gt;' || "&amp;IF(MID(#REF!,1,6)="L_STUB","NULL","REC."&amp;#REF!)&amp;" || '&lt;/"&amp;#REF!&amp;"&gt;');"</f>
        <v>#REF!</v>
      </c>
      <c r="B904" s="89"/>
      <c r="C904" s="88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8" t="e">
        <f>"HTP.P('&lt;"&amp;#REF!&amp;"&gt;' || "&amp;IF(MID(#REF!,1,6)="L_STUB","NULL","REC."&amp;#REF!)&amp;" || '&lt;/"&amp;#REF!&amp;"&gt;');"</f>
        <v>#REF!</v>
      </c>
      <c r="B905" s="89"/>
      <c r="C905" s="88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8" t="e">
        <f>"HTP.P('&lt;"&amp;#REF!&amp;"&gt;' || "&amp;IF(MID(#REF!,1,6)="L_STUB","NULL","REC."&amp;#REF!)&amp;" || '&lt;/"&amp;#REF!&amp;"&gt;');"</f>
        <v>#REF!</v>
      </c>
      <c r="B906" s="89"/>
      <c r="C906" s="88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8" t="e">
        <f>"HTP.P('&lt;"&amp;#REF!&amp;"&gt;' || "&amp;IF(MID(#REF!,1,6)="L_STUB","NULL","REC."&amp;#REF!)&amp;" || '&lt;/"&amp;#REF!&amp;"&gt;');"</f>
        <v>#REF!</v>
      </c>
      <c r="B907" s="89"/>
      <c r="C907" s="88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8" t="e">
        <f>"HTP.P('&lt;"&amp;#REF!&amp;"&gt;' || "&amp;IF(MID(#REF!,1,6)="L_STUB","NULL","REC."&amp;#REF!)&amp;" || '&lt;/"&amp;#REF!&amp;"&gt;');"</f>
        <v>#REF!</v>
      </c>
      <c r="B908" s="89"/>
      <c r="C908" s="88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8" t="e">
        <f>"HTP.P('&lt;"&amp;#REF!&amp;"&gt;' || "&amp;IF(MID(#REF!,1,6)="L_STUB","NULL","REC."&amp;#REF!)&amp;" || '&lt;/"&amp;#REF!&amp;"&gt;');"</f>
        <v>#REF!</v>
      </c>
      <c r="B909" s="89"/>
      <c r="C909" s="88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8" t="e">
        <f>"HTP.P('&lt;"&amp;#REF!&amp;"&gt;' || "&amp;IF(MID(#REF!,1,6)="L_STUB","NULL","REC."&amp;#REF!)&amp;" || '&lt;/"&amp;#REF!&amp;"&gt;');"</f>
        <v>#REF!</v>
      </c>
      <c r="B910" s="89"/>
      <c r="C910" s="88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8" t="e">
        <f>"HTP.P('&lt;"&amp;#REF!&amp;"&gt;' || "&amp;IF(MID(#REF!,1,6)="L_STUB","NULL","REC."&amp;#REF!)&amp;" || '&lt;/"&amp;#REF!&amp;"&gt;');"</f>
        <v>#REF!</v>
      </c>
      <c r="B911" s="89"/>
      <c r="C911" s="88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8" t="e">
        <f>"HTP.P('&lt;"&amp;#REF!&amp;"&gt;' || "&amp;IF(MID(#REF!,1,6)="L_STUB","NULL","REC."&amp;#REF!)&amp;" || '&lt;/"&amp;#REF!&amp;"&gt;');"</f>
        <v>#REF!</v>
      </c>
      <c r="B912" s="89"/>
      <c r="C912" s="88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8" t="e">
        <f>"HTP.P('&lt;"&amp;#REF!&amp;"&gt;' || "&amp;IF(MID(#REF!,1,6)="L_STUB","NULL","REC."&amp;#REF!)&amp;" || '&lt;/"&amp;#REF!&amp;"&gt;');"</f>
        <v>#REF!</v>
      </c>
      <c r="B913" s="89"/>
      <c r="C913" s="88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8" t="e">
        <f>"HTP.P('&lt;"&amp;#REF!&amp;"&gt;' || "&amp;IF(MID(#REF!,1,6)="L_STUB","NULL","REC."&amp;#REF!)&amp;" || '&lt;/"&amp;#REF!&amp;"&gt;');"</f>
        <v>#REF!</v>
      </c>
      <c r="B914" s="89"/>
      <c r="C914" s="88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8" t="e">
        <f>"HTP.P('&lt;"&amp;#REF!&amp;"&gt;' || "&amp;IF(MID(#REF!,1,6)="L_STUB","NULL","REC."&amp;#REF!)&amp;" || '&lt;/"&amp;#REF!&amp;"&gt;');"</f>
        <v>#REF!</v>
      </c>
      <c r="B915" s="89"/>
      <c r="C915" s="88" t="e">
        <f>"DECODE(C_T."&amp;#REF!&amp;", 0, NULL, C_T."&amp;#REF!&amp;") AS "&amp;#REF!&amp;","</f>
        <v>#REF!</v>
      </c>
      <c r="D915" s="89"/>
      <c r="F915" s="89"/>
      <c r="G915" s="89"/>
      <c r="H915" s="89"/>
      <c r="I915" s="89"/>
      <c r="J915" s="89"/>
    </row>
    <row r="916" spans="1:10" ht="11.25" customHeight="1">
      <c r="A916" s="88" t="e">
        <f>"HTP.P('&lt;"&amp;#REF!&amp;"&gt;' || "&amp;IF(MID(#REF!,1,6)="L_STUB","NULL","REC."&amp;#REF!)&amp;" || '&lt;/"&amp;#REF!&amp;"&gt;');"</f>
        <v>#REF!</v>
      </c>
      <c r="B916" s="89"/>
      <c r="C916" s="88" t="e">
        <f>"DECODE(C_T."&amp;#REF!&amp;", 0, NULL, C_T."&amp;#REF!&amp;") AS "&amp;#REF!&amp;","</f>
        <v>#REF!</v>
      </c>
      <c r="D916" s="89"/>
      <c r="F916" s="89"/>
      <c r="G916" s="89"/>
      <c r="H916" s="89"/>
      <c r="I916" s="89"/>
      <c r="J916" s="89"/>
    </row>
    <row r="917" spans="1:10" ht="11.25" customHeight="1">
      <c r="A917" s="88" t="e">
        <f>"HTP.P('&lt;"&amp;#REF!&amp;"&gt;' || "&amp;IF(MID(#REF!,1,6)="L_STUB","NULL","REC."&amp;#REF!)&amp;" || '&lt;/"&amp;#REF!&amp;"&gt;');"</f>
        <v>#REF!</v>
      </c>
      <c r="B917" s="89"/>
      <c r="C917" s="88" t="e">
        <f>"DECODE(C_T."&amp;#REF!&amp;", 0, NULL, C_T."&amp;#REF!&amp;") AS "&amp;#REF!&amp;","</f>
        <v>#REF!</v>
      </c>
      <c r="D917" s="89"/>
      <c r="F917" s="89"/>
      <c r="G917" s="89"/>
      <c r="H917" s="89"/>
      <c r="I917" s="89"/>
      <c r="J917" s="89"/>
    </row>
    <row r="918" spans="1:10" ht="11.25" customHeight="1">
      <c r="A918" s="88" t="e">
        <f>"HTP.P('&lt;"&amp;#REF!&amp;"&gt;' || "&amp;IF(MID(#REF!,1,6)="L_STUB","NULL","REC."&amp;#REF!)&amp;" || '&lt;/"&amp;#REF!&amp;"&gt;');"</f>
        <v>#REF!</v>
      </c>
      <c r="B918" s="89"/>
      <c r="C918" s="88" t="e">
        <f>"DECODE(C_T."&amp;#REF!&amp;", 0, NULL, C_T."&amp;#REF!&amp;") AS "&amp;#REF!&amp;","</f>
        <v>#REF!</v>
      </c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9"/>
      <c r="B921" s="89"/>
      <c r="C921" s="89"/>
      <c r="D921" s="89"/>
      <c r="F921" s="89"/>
      <c r="G921" s="89"/>
      <c r="H921" s="89"/>
      <c r="I921" s="89"/>
      <c r="J921" s="89"/>
    </row>
    <row r="922" spans="1:10" ht="11.25" customHeight="1">
      <c r="A922" s="89"/>
      <c r="B922" s="89"/>
      <c r="C922" s="89"/>
      <c r="D922" s="89"/>
      <c r="F922" s="89"/>
      <c r="G922" s="89"/>
      <c r="H922" s="89"/>
      <c r="I922" s="89"/>
      <c r="J922" s="89"/>
    </row>
    <row r="923" spans="1:10" ht="11.25" customHeight="1">
      <c r="A923" s="89"/>
      <c r="B923" s="89"/>
      <c r="C923" s="89"/>
      <c r="D923" s="89"/>
      <c r="F923" s="89"/>
      <c r="G923" s="89"/>
      <c r="H923" s="89"/>
      <c r="I923" s="89"/>
      <c r="J923" s="89"/>
    </row>
    <row r="924" spans="1:10" ht="11.25" customHeight="1">
      <c r="A924" s="89"/>
      <c r="B924" s="89"/>
      <c r="C924" s="89"/>
      <c r="D924" s="89"/>
      <c r="F924" s="89"/>
      <c r="G924" s="89"/>
      <c r="H924" s="89"/>
      <c r="I924" s="89"/>
      <c r="J924" s="89"/>
    </row>
    <row r="925" spans="1:10" ht="11.25" customHeight="1">
      <c r="A925" s="88" t="e">
        <f>"HTP.P('&lt;"&amp;#REF!&amp;"&gt;' || "&amp;IF(MID(#REF!,1,6)="L_STUB","NULL","REC."&amp;#REF!)&amp;" || '&lt;/"&amp;#REF!&amp;"&gt;');"</f>
        <v>#REF!</v>
      </c>
      <c r="B925" s="89"/>
      <c r="C925" s="88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8" t="e">
        <f>"HTP.P('&lt;"&amp;#REF!&amp;"&gt;' || "&amp;IF(MID(#REF!,1,6)="L_STUB","NULL","REC."&amp;#REF!)&amp;" || '&lt;/"&amp;#REF!&amp;"&gt;');"</f>
        <v>#REF!</v>
      </c>
      <c r="B926" s="89"/>
      <c r="C926" s="88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8" t="e">
        <f>"HTP.P('&lt;"&amp;#REF!&amp;"&gt;' || "&amp;IF(MID(#REF!,1,6)="L_STUB","NULL","REC."&amp;#REF!)&amp;" || '&lt;/"&amp;#REF!&amp;"&gt;');"</f>
        <v>#REF!</v>
      </c>
      <c r="B927" s="89"/>
      <c r="C927" s="88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8" t="e">
        <f>"HTP.P('&lt;"&amp;#REF!&amp;"&gt;' || "&amp;IF(MID(#REF!,1,6)="L_STUB","NULL","REC."&amp;#REF!)&amp;" || '&lt;/"&amp;#REF!&amp;"&gt;');"</f>
        <v>#REF!</v>
      </c>
      <c r="B928" s="89"/>
      <c r="C928" s="88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8" t="e">
        <f>"HTP.P('&lt;"&amp;#REF!&amp;"&gt;' || "&amp;IF(MID(#REF!,1,6)="L_STUB","NULL","REC."&amp;#REF!)&amp;" || '&lt;/"&amp;#REF!&amp;"&gt;');"</f>
        <v>#REF!</v>
      </c>
      <c r="B929" s="89"/>
      <c r="C929" s="88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8" t="e">
        <f>"HTP.P('&lt;"&amp;#REF!&amp;"&gt;' || "&amp;IF(MID(#REF!,1,6)="L_STUB","NULL","REC."&amp;#REF!)&amp;" || '&lt;/"&amp;#REF!&amp;"&gt;');"</f>
        <v>#REF!</v>
      </c>
      <c r="B930" s="89"/>
      <c r="C930" s="88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8" t="e">
        <f>"HTP.P('&lt;"&amp;#REF!&amp;"&gt;' || "&amp;IF(MID(#REF!,1,6)="L_STUB","NULL","REC."&amp;#REF!)&amp;" || '&lt;/"&amp;#REF!&amp;"&gt;');"</f>
        <v>#REF!</v>
      </c>
      <c r="B931" s="89"/>
      <c r="C931" s="88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8" t="e">
        <f>"HTP.P('&lt;"&amp;#REF!&amp;"&gt;' || "&amp;IF(MID(#REF!,1,6)="L_STUB","NULL","REC."&amp;#REF!)&amp;" || '&lt;/"&amp;#REF!&amp;"&gt;');"</f>
        <v>#REF!</v>
      </c>
      <c r="B932" s="89"/>
      <c r="C932" s="88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8" t="e">
        <f>"HTP.P('&lt;"&amp;#REF!&amp;"&gt;' || "&amp;IF(MID(#REF!,1,6)="L_STUB","NULL","REC."&amp;#REF!)&amp;" || '&lt;/"&amp;#REF!&amp;"&gt;');"</f>
        <v>#REF!</v>
      </c>
      <c r="B933" s="89"/>
      <c r="C933" s="88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8" t="e">
        <f>"HTP.P('&lt;"&amp;#REF!&amp;"&gt;' || "&amp;IF(MID(#REF!,1,6)="L_STUB","NULL","REC."&amp;#REF!)&amp;" || '&lt;/"&amp;#REF!&amp;"&gt;');"</f>
        <v>#REF!</v>
      </c>
      <c r="B934" s="89"/>
      <c r="C934" s="88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8" t="e">
        <f>"HTP.P('&lt;"&amp;#REF!&amp;"&gt;' || "&amp;IF(MID(#REF!,1,6)="L_STUB","NULL","REC."&amp;#REF!)&amp;" || '&lt;/"&amp;#REF!&amp;"&gt;');"</f>
        <v>#REF!</v>
      </c>
      <c r="B935" s="89"/>
      <c r="C935" s="88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8" t="e">
        <f>"HTP.P('&lt;"&amp;#REF!&amp;"&gt;' || "&amp;IF(MID(#REF!,1,6)="L_STUB","NULL","REC."&amp;#REF!)&amp;" || '&lt;/"&amp;#REF!&amp;"&gt;');"</f>
        <v>#REF!</v>
      </c>
      <c r="B936" s="89"/>
      <c r="C936" s="88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8" t="e">
        <f>"HTP.P('&lt;"&amp;#REF!&amp;"&gt;' || "&amp;IF(MID(#REF!,1,6)="L_STUB","NULL","REC."&amp;#REF!)&amp;" || '&lt;/"&amp;#REF!&amp;"&gt;');"</f>
        <v>#REF!</v>
      </c>
      <c r="B937" s="89"/>
      <c r="C937" s="88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8" t="e">
        <f>"HTP.P('&lt;"&amp;#REF!&amp;"&gt;' || "&amp;IF(MID(#REF!,1,6)="L_STUB","NULL","REC."&amp;#REF!)&amp;" || '&lt;/"&amp;#REF!&amp;"&gt;');"</f>
        <v>#REF!</v>
      </c>
      <c r="B938" s="89"/>
      <c r="C938" s="88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8" t="e">
        <f>"HTP.P('&lt;"&amp;#REF!&amp;"&gt;' || "&amp;IF(MID(#REF!,1,6)="L_STUB","NULL","REC."&amp;#REF!)&amp;" || '&lt;/"&amp;#REF!&amp;"&gt;');"</f>
        <v>#REF!</v>
      </c>
      <c r="B939" s="89"/>
      <c r="C939" s="88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8" t="e">
        <f>"HTP.P('&lt;"&amp;#REF!&amp;"&gt;' || "&amp;IF(MID(#REF!,1,6)="L_STUB","NULL","REC."&amp;#REF!)&amp;" || '&lt;/"&amp;#REF!&amp;"&gt;');"</f>
        <v>#REF!</v>
      </c>
      <c r="B940" s="89"/>
      <c r="C940" s="88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8" t="e">
        <f>"HTP.P('&lt;"&amp;#REF!&amp;"&gt;' || "&amp;IF(MID(#REF!,1,6)="L_STUB","NULL","REC."&amp;#REF!)&amp;" || '&lt;/"&amp;#REF!&amp;"&gt;');"</f>
        <v>#REF!</v>
      </c>
      <c r="B941" s="89"/>
      <c r="C941" s="88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8" t="e">
        <f>"HTP.P('&lt;"&amp;#REF!&amp;"&gt;' || "&amp;IF(MID(#REF!,1,6)="L_STUB","NULL","REC."&amp;#REF!)&amp;" || '&lt;/"&amp;#REF!&amp;"&gt;');"</f>
        <v>#REF!</v>
      </c>
      <c r="B942" s="89"/>
      <c r="C942" s="88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8" t="e">
        <f>"HTP.P('&lt;"&amp;#REF!&amp;"&gt;' || "&amp;IF(MID(#REF!,1,6)="L_STUB","NULL","REC."&amp;#REF!)&amp;" || '&lt;/"&amp;#REF!&amp;"&gt;');"</f>
        <v>#REF!</v>
      </c>
      <c r="B943" s="89"/>
      <c r="C943" s="88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8" t="e">
        <f>"HTP.P('&lt;"&amp;#REF!&amp;"&gt;' || "&amp;IF(MID(#REF!,1,6)="L_STUB","NULL","REC."&amp;#REF!)&amp;" || '&lt;/"&amp;#REF!&amp;"&gt;');"</f>
        <v>#REF!</v>
      </c>
      <c r="B944" s="89"/>
      <c r="C944" s="88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8" t="e">
        <f>"HTP.P('&lt;"&amp;#REF!&amp;"&gt;' || "&amp;IF(MID(#REF!,1,6)="L_STUB","NULL","REC."&amp;#REF!)&amp;" || '&lt;/"&amp;#REF!&amp;"&gt;');"</f>
        <v>#REF!</v>
      </c>
      <c r="B945" s="89"/>
      <c r="C945" s="88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8" t="e">
        <f>"HTP.P('&lt;"&amp;#REF!&amp;"&gt;' || "&amp;IF(MID(#REF!,1,6)="L_STUB","NULL","REC."&amp;#REF!)&amp;" || '&lt;/"&amp;#REF!&amp;"&gt;');"</f>
        <v>#REF!</v>
      </c>
      <c r="B946" s="89"/>
      <c r="C946" s="88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8" t="e">
        <f>"HTP.P('&lt;"&amp;#REF!&amp;"&gt;' || "&amp;IF(MID(#REF!,1,6)="L_STUB","NULL","REC."&amp;#REF!)&amp;" || '&lt;/"&amp;#REF!&amp;"&gt;');"</f>
        <v>#REF!</v>
      </c>
      <c r="B947" s="89"/>
      <c r="C947" s="88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8" t="e">
        <f>"HTP.P('&lt;"&amp;#REF!&amp;"&gt;' || "&amp;IF(MID(#REF!,1,6)="L_STUB","NULL","REC."&amp;#REF!)&amp;" || '&lt;/"&amp;#REF!&amp;"&gt;');"</f>
        <v>#REF!</v>
      </c>
      <c r="B948" s="89"/>
      <c r="C948" s="88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8" t="e">
        <f>"HTP.P('&lt;"&amp;#REF!&amp;"&gt;' || "&amp;IF(MID(#REF!,1,6)="L_STUB","NULL","REC."&amp;#REF!)&amp;" || '&lt;/"&amp;#REF!&amp;"&gt;');"</f>
        <v>#REF!</v>
      </c>
      <c r="B949" s="89"/>
      <c r="C949" s="88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8" t="e">
        <f>"HTP.P('&lt;"&amp;#REF!&amp;"&gt;' || "&amp;IF(MID(#REF!,1,6)="L_STUB","NULL","REC."&amp;#REF!)&amp;" || '&lt;/"&amp;#REF!&amp;"&gt;');"</f>
        <v>#REF!</v>
      </c>
      <c r="B950" s="89"/>
      <c r="C950" s="88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8" t="e">
        <f>"HTP.P('&lt;"&amp;#REF!&amp;"&gt;' || "&amp;IF(MID(#REF!,1,6)="L_STUB","NULL","REC."&amp;#REF!)&amp;" || '&lt;/"&amp;#REF!&amp;"&gt;');"</f>
        <v>#REF!</v>
      </c>
      <c r="B951" s="89"/>
      <c r="C951" s="88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8" t="e">
        <f>"HTP.P('&lt;"&amp;#REF!&amp;"&gt;' || "&amp;IF(MID(#REF!,1,6)="L_STUB","NULL","REC."&amp;#REF!)&amp;" || '&lt;/"&amp;#REF!&amp;"&gt;');"</f>
        <v>#REF!</v>
      </c>
      <c r="B952" s="89"/>
      <c r="C952" s="88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8" t="e">
        <f>"HTP.P('&lt;"&amp;#REF!&amp;"&gt;' || "&amp;IF(MID(#REF!,1,6)="L_STUB","NULL","REC."&amp;#REF!)&amp;" || '&lt;/"&amp;#REF!&amp;"&gt;');"</f>
        <v>#REF!</v>
      </c>
      <c r="B953" s="89"/>
      <c r="C953" s="88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8" t="e">
        <f>"HTP.P('&lt;"&amp;#REF!&amp;"&gt;' || "&amp;IF(MID(#REF!,1,6)="L_STUB","NULL","REC."&amp;#REF!)&amp;" || '&lt;/"&amp;#REF!&amp;"&gt;');"</f>
        <v>#REF!</v>
      </c>
      <c r="B954" s="89"/>
      <c r="C954" s="88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8" t="e">
        <f>"HTP.P('&lt;"&amp;#REF!&amp;"&gt;' || "&amp;IF(MID(#REF!,1,6)="L_STUB","NULL","REC."&amp;#REF!)&amp;" || '&lt;/"&amp;#REF!&amp;"&gt;');"</f>
        <v>#REF!</v>
      </c>
      <c r="B955" s="89"/>
      <c r="C955" s="88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8" t="e">
        <f>"HTP.P('&lt;"&amp;#REF!&amp;"&gt;' || "&amp;IF(MID(#REF!,1,6)="L_STUB","NULL","REC."&amp;#REF!)&amp;" || '&lt;/"&amp;#REF!&amp;"&gt;');"</f>
        <v>#REF!</v>
      </c>
      <c r="B956" s="89"/>
      <c r="C956" s="88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8" t="e">
        <f>"HTP.P('&lt;"&amp;#REF!&amp;"&gt;' || "&amp;IF(MID(#REF!,1,6)="L_STUB","NULL","REC."&amp;#REF!)&amp;" || '&lt;/"&amp;#REF!&amp;"&gt;');"</f>
        <v>#REF!</v>
      </c>
      <c r="B957" s="89"/>
      <c r="C957" s="88" t="e">
        <f>"DECODE(C_T."&amp;#REF!&amp;", 0, NULL, C_T."&amp;#REF!&amp;") AS "&amp;#REF!&amp;","</f>
        <v>#REF!</v>
      </c>
      <c r="D957" s="89"/>
      <c r="F957" s="89"/>
      <c r="G957" s="89"/>
      <c r="H957" s="89"/>
      <c r="I957" s="89"/>
      <c r="J957" s="89"/>
    </row>
    <row r="958" spans="1:10" ht="11.25" customHeight="1">
      <c r="A958" s="88" t="e">
        <f>"HTP.P('&lt;"&amp;#REF!&amp;"&gt;' || "&amp;IF(MID(#REF!,1,6)="L_STUB","NULL","REC."&amp;#REF!)&amp;" || '&lt;/"&amp;#REF!&amp;"&gt;');"</f>
        <v>#REF!</v>
      </c>
      <c r="B958" s="89"/>
      <c r="C958" s="88" t="e">
        <f>"DECODE(C_T."&amp;#REF!&amp;", 0, NULL, C_T."&amp;#REF!&amp;") AS "&amp;#REF!&amp;","</f>
        <v>#REF!</v>
      </c>
      <c r="D958" s="89"/>
      <c r="F958" s="89"/>
      <c r="G958" s="89"/>
      <c r="H958" s="89"/>
      <c r="I958" s="89"/>
      <c r="J958" s="89"/>
    </row>
    <row r="959" spans="1:10" ht="11.25" customHeight="1">
      <c r="A959" s="88" t="e">
        <f>"HTP.P('&lt;"&amp;#REF!&amp;"&gt;' || "&amp;IF(MID(#REF!,1,6)="L_STUB","NULL","REC."&amp;#REF!)&amp;" || '&lt;/"&amp;#REF!&amp;"&gt;');"</f>
        <v>#REF!</v>
      </c>
      <c r="B959" s="89"/>
      <c r="C959" s="88" t="e">
        <f>"DECODE(C_T."&amp;#REF!&amp;", 0, NULL, C_T."&amp;#REF!&amp;") AS "&amp;#REF!&amp;","</f>
        <v>#REF!</v>
      </c>
      <c r="D959" s="89"/>
      <c r="F959" s="89"/>
      <c r="G959" s="89"/>
      <c r="H959" s="89"/>
      <c r="I959" s="89"/>
      <c r="J959" s="89"/>
    </row>
    <row r="960" spans="1:10" ht="11.25" customHeight="1">
      <c r="A960" s="88" t="e">
        <f>"HTP.P('&lt;"&amp;#REF!&amp;"&gt;' || "&amp;IF(MID(#REF!,1,6)="L_STUB","NULL","REC."&amp;#REF!)&amp;" || '&lt;/"&amp;#REF!&amp;"&gt;');"</f>
        <v>#REF!</v>
      </c>
      <c r="B960" s="89"/>
      <c r="C960" s="88" t="e">
        <f>"DECODE(C_T."&amp;#REF!&amp;", 0, NULL, C_T."&amp;#REF!&amp;") AS "&amp;#REF!&amp;","</f>
        <v>#REF!</v>
      </c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9"/>
      <c r="B963" s="89"/>
      <c r="C963" s="89"/>
      <c r="D963" s="89"/>
      <c r="F963" s="89"/>
      <c r="G963" s="89"/>
      <c r="H963" s="89"/>
      <c r="I963" s="89"/>
      <c r="J963" s="89"/>
    </row>
    <row r="964" spans="1:10" ht="11.25" customHeight="1">
      <c r="A964" s="89"/>
      <c r="B964" s="89"/>
      <c r="C964" s="89"/>
      <c r="D964" s="89"/>
      <c r="F964" s="89"/>
      <c r="G964" s="89"/>
      <c r="H964" s="89"/>
      <c r="I964" s="89"/>
      <c r="J964" s="89"/>
    </row>
    <row r="965" spans="1:10" ht="11.25" customHeight="1">
      <c r="A965" s="89"/>
      <c r="B965" s="89"/>
      <c r="C965" s="89"/>
      <c r="D965" s="89"/>
      <c r="F965" s="89"/>
      <c r="G965" s="89"/>
      <c r="H965" s="89"/>
      <c r="I965" s="89"/>
      <c r="J965" s="89"/>
    </row>
    <row r="966" spans="1:10" ht="11.25" customHeight="1">
      <c r="A966" s="89"/>
      <c r="B966" s="89"/>
      <c r="C966" s="89"/>
      <c r="D966" s="89"/>
      <c r="F966" s="89"/>
      <c r="G966" s="89"/>
      <c r="H966" s="89"/>
      <c r="I966" s="89"/>
      <c r="J966" s="89"/>
    </row>
    <row r="967" spans="1:10" ht="11.25" customHeight="1">
      <c r="A967" s="88" t="e">
        <f>"HTP.P('&lt;"&amp;#REF!&amp;"&gt;' || "&amp;IF(MID(#REF!,1,6)="L_STUB","NULL","REC."&amp;#REF!)&amp;" || '&lt;/"&amp;#REF!&amp;"&gt;');"</f>
        <v>#REF!</v>
      </c>
      <c r="B967" s="89"/>
      <c r="C967" s="88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8" t="e">
        <f>"HTP.P('&lt;"&amp;#REF!&amp;"&gt;' || "&amp;IF(MID(#REF!,1,6)="L_STUB","NULL","REC."&amp;#REF!)&amp;" || '&lt;/"&amp;#REF!&amp;"&gt;');"</f>
        <v>#REF!</v>
      </c>
      <c r="B968" s="89"/>
      <c r="C968" s="88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8" t="e">
        <f>"HTP.P('&lt;"&amp;#REF!&amp;"&gt;' || "&amp;IF(MID(#REF!,1,6)="L_STUB","NULL","REC."&amp;#REF!)&amp;" || '&lt;/"&amp;#REF!&amp;"&gt;');"</f>
        <v>#REF!</v>
      </c>
      <c r="B969" s="89"/>
      <c r="C969" s="88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8" t="e">
        <f>"HTP.P('&lt;"&amp;#REF!&amp;"&gt;' || "&amp;IF(MID(#REF!,1,6)="L_STUB","NULL","REC."&amp;#REF!)&amp;" || '&lt;/"&amp;#REF!&amp;"&gt;');"</f>
        <v>#REF!</v>
      </c>
      <c r="B970" s="89"/>
      <c r="C970" s="88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8" t="e">
        <f>"HTP.P('&lt;"&amp;#REF!&amp;"&gt;' || "&amp;IF(MID(#REF!,1,6)="L_STUB","NULL","REC."&amp;#REF!)&amp;" || '&lt;/"&amp;#REF!&amp;"&gt;');"</f>
        <v>#REF!</v>
      </c>
      <c r="B971" s="89"/>
      <c r="C971" s="88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8" t="e">
        <f>"HTP.P('&lt;"&amp;#REF!&amp;"&gt;' || "&amp;IF(MID(#REF!,1,6)="L_STUB","NULL","REC."&amp;#REF!)&amp;" || '&lt;/"&amp;#REF!&amp;"&gt;');"</f>
        <v>#REF!</v>
      </c>
      <c r="B972" s="89"/>
      <c r="C972" s="88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8" t="e">
        <f>"HTP.P('&lt;"&amp;#REF!&amp;"&gt;' || "&amp;IF(MID(#REF!,1,6)="L_STUB","NULL","REC."&amp;#REF!)&amp;" || '&lt;/"&amp;#REF!&amp;"&gt;');"</f>
        <v>#REF!</v>
      </c>
      <c r="B973" s="89"/>
      <c r="C973" s="88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8" t="e">
        <f>"HTP.P('&lt;"&amp;#REF!&amp;"&gt;' || "&amp;IF(MID(#REF!,1,6)="L_STUB","NULL","REC."&amp;#REF!)&amp;" || '&lt;/"&amp;#REF!&amp;"&gt;');"</f>
        <v>#REF!</v>
      </c>
      <c r="B974" s="89"/>
      <c r="C974" s="88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8" t="e">
        <f>"HTP.P('&lt;"&amp;#REF!&amp;"&gt;' || "&amp;IF(MID(#REF!,1,6)="L_STUB","NULL","REC."&amp;#REF!)&amp;" || '&lt;/"&amp;#REF!&amp;"&gt;');"</f>
        <v>#REF!</v>
      </c>
      <c r="B975" s="89"/>
      <c r="C975" s="88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8" t="e">
        <f>"HTP.P('&lt;"&amp;#REF!&amp;"&gt;' || "&amp;IF(MID(#REF!,1,6)="L_STUB","NULL","REC."&amp;#REF!)&amp;" || '&lt;/"&amp;#REF!&amp;"&gt;');"</f>
        <v>#REF!</v>
      </c>
      <c r="B976" s="89"/>
      <c r="C976" s="88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8" t="e">
        <f>"HTP.P('&lt;"&amp;#REF!&amp;"&gt;' || "&amp;IF(MID(#REF!,1,6)="L_STUB","NULL","REC."&amp;#REF!)&amp;" || '&lt;/"&amp;#REF!&amp;"&gt;');"</f>
        <v>#REF!</v>
      </c>
      <c r="B977" s="89"/>
      <c r="C977" s="88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8" t="e">
        <f>"HTP.P('&lt;"&amp;#REF!&amp;"&gt;' || "&amp;IF(MID(#REF!,1,6)="L_STUB","NULL","REC."&amp;#REF!)&amp;" || '&lt;/"&amp;#REF!&amp;"&gt;');"</f>
        <v>#REF!</v>
      </c>
      <c r="B978" s="89"/>
      <c r="C978" s="88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8" t="e">
        <f>"HTP.P('&lt;"&amp;#REF!&amp;"&gt;' || "&amp;IF(MID(#REF!,1,6)="L_STUB","NULL","REC."&amp;#REF!)&amp;" || '&lt;/"&amp;#REF!&amp;"&gt;');"</f>
        <v>#REF!</v>
      </c>
      <c r="B979" s="89"/>
      <c r="C979" s="88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8" t="e">
        <f>"HTP.P('&lt;"&amp;#REF!&amp;"&gt;' || "&amp;IF(MID(#REF!,1,6)="L_STUB","NULL","REC."&amp;#REF!)&amp;" || '&lt;/"&amp;#REF!&amp;"&gt;');"</f>
        <v>#REF!</v>
      </c>
      <c r="B980" s="89"/>
      <c r="C980" s="88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8" t="e">
        <f>"HTP.P('&lt;"&amp;#REF!&amp;"&gt;' || "&amp;IF(MID(#REF!,1,6)="L_STUB","NULL","REC."&amp;#REF!)&amp;" || '&lt;/"&amp;#REF!&amp;"&gt;');"</f>
        <v>#REF!</v>
      </c>
      <c r="B981" s="89"/>
      <c r="C981" s="88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8" t="e">
        <f>"HTP.P('&lt;"&amp;#REF!&amp;"&gt;' || "&amp;IF(MID(#REF!,1,6)="L_STUB","NULL","REC."&amp;#REF!)&amp;" || '&lt;/"&amp;#REF!&amp;"&gt;');"</f>
        <v>#REF!</v>
      </c>
      <c r="B982" s="89"/>
      <c r="C982" s="88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8" t="e">
        <f>"HTP.P('&lt;"&amp;#REF!&amp;"&gt;' || "&amp;IF(MID(#REF!,1,6)="L_STUB","NULL","REC."&amp;#REF!)&amp;" || '&lt;/"&amp;#REF!&amp;"&gt;');"</f>
        <v>#REF!</v>
      </c>
      <c r="B983" s="89"/>
      <c r="C983" s="88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8" t="e">
        <f>"HTP.P('&lt;"&amp;#REF!&amp;"&gt;' || "&amp;IF(MID(#REF!,1,6)="L_STUB","NULL","REC."&amp;#REF!)&amp;" || '&lt;/"&amp;#REF!&amp;"&gt;');"</f>
        <v>#REF!</v>
      </c>
      <c r="B984" s="89"/>
      <c r="C984" s="88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8" t="e">
        <f>"HTP.P('&lt;"&amp;#REF!&amp;"&gt;' || "&amp;IF(MID(#REF!,1,6)="L_STUB","NULL","REC."&amp;#REF!)&amp;" || '&lt;/"&amp;#REF!&amp;"&gt;');"</f>
        <v>#REF!</v>
      </c>
      <c r="B985" s="89"/>
      <c r="C985" s="88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8" t="e">
        <f>"HTP.P('&lt;"&amp;#REF!&amp;"&gt;' || "&amp;IF(MID(#REF!,1,6)="L_STUB","NULL","REC."&amp;#REF!)&amp;" || '&lt;/"&amp;#REF!&amp;"&gt;');"</f>
        <v>#REF!</v>
      </c>
      <c r="B986" s="89"/>
      <c r="C986" s="88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8" t="e">
        <f>"HTP.P('&lt;"&amp;#REF!&amp;"&gt;' || "&amp;IF(MID(#REF!,1,6)="L_STUB","NULL","REC."&amp;#REF!)&amp;" || '&lt;/"&amp;#REF!&amp;"&gt;');"</f>
        <v>#REF!</v>
      </c>
      <c r="B987" s="89"/>
      <c r="C987" s="88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8" t="e">
        <f>"HTP.P('&lt;"&amp;#REF!&amp;"&gt;' || "&amp;IF(MID(#REF!,1,6)="L_STUB","NULL","REC."&amp;#REF!)&amp;" || '&lt;/"&amp;#REF!&amp;"&gt;');"</f>
        <v>#REF!</v>
      </c>
      <c r="B988" s="89"/>
      <c r="C988" s="88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8" t="e">
        <f>"HTP.P('&lt;"&amp;#REF!&amp;"&gt;' || "&amp;IF(MID(#REF!,1,6)="L_STUB","NULL","REC."&amp;#REF!)&amp;" || '&lt;/"&amp;#REF!&amp;"&gt;');"</f>
        <v>#REF!</v>
      </c>
      <c r="B989" s="89"/>
      <c r="C989" s="88" t="e">
        <f>"DECODE(C_T."&amp;#REF!&amp;", 0, NULL, C_T."&amp;#REF!&amp;") AS "&amp;#REF!&amp;","</f>
        <v>#REF!</v>
      </c>
      <c r="D989" s="89"/>
      <c r="F989" s="89"/>
      <c r="G989" s="89"/>
      <c r="H989" s="89"/>
      <c r="I989" s="89"/>
      <c r="J989" s="89"/>
    </row>
    <row r="990" spans="1:10" ht="11.25" customHeight="1">
      <c r="A990" s="88" t="e">
        <f>"HTP.P('&lt;"&amp;#REF!&amp;"&gt;' || "&amp;IF(MID(#REF!,1,6)="L_STUB","NULL","REC."&amp;#REF!)&amp;" || '&lt;/"&amp;#REF!&amp;"&gt;');"</f>
        <v>#REF!</v>
      </c>
      <c r="B990" s="89"/>
      <c r="C990" s="88" t="e">
        <f>"DECODE(C_T."&amp;#REF!&amp;", 0, NULL, C_T."&amp;#REF!&amp;") AS "&amp;#REF!&amp;","</f>
        <v>#REF!</v>
      </c>
      <c r="D990" s="89"/>
      <c r="F990" s="89"/>
      <c r="G990" s="89"/>
      <c r="H990" s="89"/>
      <c r="I990" s="89"/>
      <c r="J990" s="89"/>
    </row>
    <row r="991" spans="1:10" ht="11.25" customHeight="1">
      <c r="A991" s="88" t="e">
        <f>"HTP.P('&lt;"&amp;#REF!&amp;"&gt;' || "&amp;IF(MID(#REF!,1,6)="L_STUB","NULL","REC."&amp;#REF!)&amp;" || '&lt;/"&amp;#REF!&amp;"&gt;');"</f>
        <v>#REF!</v>
      </c>
      <c r="B991" s="89"/>
      <c r="C991" s="88" t="e">
        <f>"DECODE(C_T."&amp;#REF!&amp;", 0, NULL, C_T."&amp;#REF!&amp;") AS "&amp;#REF!&amp;","</f>
        <v>#REF!</v>
      </c>
      <c r="D991" s="89"/>
      <c r="F991" s="89"/>
      <c r="G991" s="89"/>
      <c r="H991" s="89"/>
      <c r="I991" s="89"/>
      <c r="J991" s="89"/>
    </row>
    <row r="992" spans="1:10" ht="11.25" customHeight="1">
      <c r="A992" s="88" t="e">
        <f>"HTP.P('&lt;"&amp;#REF!&amp;"&gt;' || "&amp;IF(MID(#REF!,1,6)="L_STUB","NULL","REC."&amp;#REF!)&amp;" || '&lt;/"&amp;#REF!&amp;"&gt;');"</f>
        <v>#REF!</v>
      </c>
      <c r="B992" s="89"/>
      <c r="C992" s="88" t="e">
        <f>"DECODE(C_T."&amp;#REF!&amp;", 0, NULL, C_T."&amp;#REF!&amp;") AS "&amp;#REF!&amp;","</f>
        <v>#REF!</v>
      </c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" customHeight="1">
      <c r="A1076" s="89"/>
      <c r="B1076" s="89"/>
      <c r="C1076" s="89"/>
      <c r="G1076" s="89"/>
    </row>
    <row r="1077" spans="1:10" ht="10.5" customHeight="1">
      <c r="A1077" s="89"/>
      <c r="B1077" s="89"/>
      <c r="C1077" s="89"/>
      <c r="G1077" s="89"/>
    </row>
    <row r="1078" spans="1:10" ht="10.5" customHeight="1">
      <c r="A1078" s="89"/>
      <c r="B1078" s="89"/>
      <c r="C1078" s="89"/>
      <c r="G1078" s="89"/>
    </row>
    <row r="1079" spans="1:10" ht="10.5" customHeight="1">
      <c r="A1079" s="89"/>
      <c r="B1079" s="89"/>
      <c r="C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83" t="s">
        <v>741</v>
      </c>
      <c r="B2" s="183"/>
    </row>
    <row r="3" spans="1:20" s="68" customFormat="1" ht="12" customHeight="1">
      <c r="C3" s="130" t="s">
        <v>177</v>
      </c>
      <c r="D3" s="112" t="str">
        <f>"1.2."&amp;N3</f>
        <v>1.2.TBD</v>
      </c>
      <c r="E3" s="134"/>
      <c r="F3" s="131" t="s">
        <v>165</v>
      </c>
      <c r="G3" s="131">
        <v>30</v>
      </c>
      <c r="H3" s="60">
        <f>SUM(I3:L3)</f>
        <v>0</v>
      </c>
      <c r="I3" s="70"/>
      <c r="J3" s="70"/>
      <c r="K3" s="70"/>
      <c r="L3" s="70"/>
      <c r="N3" s="129" t="s">
        <v>742</v>
      </c>
      <c r="O3" s="128"/>
      <c r="P3" s="128"/>
      <c r="Q3" s="128"/>
      <c r="R3" s="128"/>
      <c r="S3" s="129"/>
      <c r="T3" s="129" t="s">
        <v>743</v>
      </c>
    </row>
    <row r="5" spans="1:20" ht="10.5" customHeight="1">
      <c r="A5" s="183" t="s">
        <v>744</v>
      </c>
      <c r="B5" s="183"/>
    </row>
    <row r="6" spans="1:20" s="68" customFormat="1" ht="12" customHeight="1">
      <c r="C6" s="130" t="s">
        <v>177</v>
      </c>
      <c r="D6" s="112" t="str">
        <f>"1.3."&amp;N6</f>
        <v>1.3.TBD</v>
      </c>
      <c r="E6" s="134"/>
      <c r="F6" s="131" t="s">
        <v>165</v>
      </c>
      <c r="G6" s="131" t="s">
        <v>176</v>
      </c>
      <c r="H6" s="60">
        <f>SUM(I6:L6)</f>
        <v>0</v>
      </c>
      <c r="I6" s="70"/>
      <c r="J6" s="70"/>
      <c r="K6" s="70"/>
      <c r="L6" s="70"/>
      <c r="N6" s="129" t="s">
        <v>742</v>
      </c>
      <c r="O6" s="128"/>
      <c r="P6" s="128"/>
      <c r="Q6" s="128"/>
      <c r="R6" s="128"/>
      <c r="S6" s="129"/>
      <c r="T6" s="129" t="s">
        <v>183</v>
      </c>
    </row>
    <row r="8" spans="1:20" ht="10.5" customHeight="1">
      <c r="A8" s="183" t="s">
        <v>745</v>
      </c>
      <c r="B8" s="183"/>
    </row>
    <row r="9" spans="1:20" s="68" customFormat="1" ht="12" customHeight="1">
      <c r="C9" s="130" t="s">
        <v>177</v>
      </c>
      <c r="D9" s="112" t="str">
        <f>"1.4."&amp;N9</f>
        <v>1.4.TBD</v>
      </c>
      <c r="E9" s="134"/>
      <c r="F9" s="131" t="s">
        <v>165</v>
      </c>
      <c r="G9" s="131" t="s">
        <v>196</v>
      </c>
      <c r="H9" s="60">
        <f>SUM(I9:L9)</f>
        <v>0</v>
      </c>
      <c r="I9" s="70"/>
      <c r="J9" s="70"/>
      <c r="K9" s="70"/>
      <c r="L9" s="70"/>
      <c r="N9" s="129" t="s">
        <v>742</v>
      </c>
      <c r="O9" s="128"/>
      <c r="P9" s="128"/>
      <c r="Q9" s="128"/>
      <c r="R9" s="128"/>
      <c r="S9" s="129"/>
      <c r="T9" s="129" t="s">
        <v>202</v>
      </c>
    </row>
    <row r="11" spans="1:20" ht="10.5" customHeight="1">
      <c r="A11" s="183" t="s">
        <v>746</v>
      </c>
      <c r="B11" s="183"/>
    </row>
    <row r="12" spans="1:20" s="68" customFormat="1" ht="12" customHeight="1">
      <c r="C12" s="130" t="s">
        <v>177</v>
      </c>
      <c r="D12" s="112" t="str">
        <f>"4.3."&amp;N12</f>
        <v>4.3.TBD</v>
      </c>
      <c r="E12" s="134"/>
      <c r="F12" s="131" t="s">
        <v>165</v>
      </c>
      <c r="G12" s="131" t="s">
        <v>274</v>
      </c>
      <c r="H12" s="60">
        <f>SUM(I12:L12)</f>
        <v>0</v>
      </c>
      <c r="I12" s="70"/>
      <c r="J12" s="70"/>
      <c r="K12" s="70"/>
      <c r="L12" s="70"/>
      <c r="N12" s="129" t="s">
        <v>742</v>
      </c>
      <c r="O12" s="128"/>
      <c r="P12" s="128"/>
      <c r="Q12" s="128"/>
      <c r="R12" s="128"/>
      <c r="S12" s="129"/>
      <c r="T12" s="129" t="s">
        <v>275</v>
      </c>
    </row>
    <row r="14" spans="1:20" ht="10.5" customHeight="1">
      <c r="A14" s="183" t="s">
        <v>747</v>
      </c>
      <c r="B14" s="183"/>
    </row>
    <row r="15" spans="1:20" s="68" customFormat="1" ht="12" customHeight="1">
      <c r="C15" s="130" t="s">
        <v>177</v>
      </c>
      <c r="D15" s="112" t="str">
        <f>"12.2."&amp;N15</f>
        <v>12.2.TBD</v>
      </c>
      <c r="E15" s="134"/>
      <c r="F15" s="133" t="s">
        <v>318</v>
      </c>
      <c r="G15" s="133" t="s">
        <v>323</v>
      </c>
      <c r="H15" s="60">
        <f>SUM(I15:L15)</f>
        <v>0</v>
      </c>
      <c r="I15" s="70"/>
      <c r="J15" s="70"/>
      <c r="K15" s="70"/>
      <c r="L15" s="70"/>
      <c r="N15" s="129" t="s">
        <v>742</v>
      </c>
      <c r="O15" s="128"/>
      <c r="P15" s="128"/>
      <c r="Q15" s="128"/>
      <c r="R15" s="128"/>
      <c r="S15" s="129"/>
      <c r="T15" s="129" t="s">
        <v>748</v>
      </c>
    </row>
    <row r="17" spans="1:20" ht="10.5" customHeight="1">
      <c r="A17" s="183" t="s">
        <v>749</v>
      </c>
      <c r="B17" s="183"/>
    </row>
    <row r="18" spans="1:20" s="68" customFormat="1" ht="12" customHeight="1">
      <c r="C18" s="130" t="s">
        <v>177</v>
      </c>
      <c r="D18" s="112" t="str">
        <f>"12.3."&amp;N18</f>
        <v>12.3.TBD</v>
      </c>
      <c r="E18" s="134"/>
      <c r="F18" s="133" t="s">
        <v>318</v>
      </c>
      <c r="G18" s="133" t="s">
        <v>326</v>
      </c>
      <c r="H18" s="60">
        <f>SUM(I18:L18)</f>
        <v>0</v>
      </c>
      <c r="I18" s="70"/>
      <c r="J18" s="70"/>
      <c r="K18" s="70"/>
      <c r="L18" s="70"/>
      <c r="N18" s="129" t="s">
        <v>742</v>
      </c>
      <c r="O18" s="128"/>
      <c r="P18" s="128"/>
      <c r="Q18" s="128"/>
      <c r="R18" s="128"/>
      <c r="S18" s="129"/>
      <c r="T18" s="129" t="s">
        <v>327</v>
      </c>
    </row>
    <row r="20" spans="1:20" ht="10.5" customHeight="1">
      <c r="A20" s="183" t="s">
        <v>750</v>
      </c>
      <c r="B20" s="183"/>
    </row>
    <row r="21" spans="1:20" s="68" customFormat="1" ht="12" customHeight="1">
      <c r="C21" s="130" t="s">
        <v>177</v>
      </c>
      <c r="D21" s="112" t="str">
        <f>"12.4."&amp;N21</f>
        <v>12.4.TBD</v>
      </c>
      <c r="E21" s="134"/>
      <c r="F21" s="133" t="s">
        <v>318</v>
      </c>
      <c r="G21" s="133" t="s">
        <v>330</v>
      </c>
      <c r="H21" s="60">
        <f>SUM(I21:L21)</f>
        <v>0</v>
      </c>
      <c r="I21" s="70"/>
      <c r="J21" s="70"/>
      <c r="K21" s="70"/>
      <c r="L21" s="70"/>
      <c r="N21" s="129" t="s">
        <v>742</v>
      </c>
      <c r="O21" s="128"/>
      <c r="P21" s="128"/>
      <c r="Q21" s="128"/>
      <c r="R21" s="128"/>
      <c r="S21" s="129"/>
      <c r="T21" s="129" t="s">
        <v>331</v>
      </c>
    </row>
    <row r="23" spans="1:20" ht="10.5" customHeight="1">
      <c r="A23" s="183" t="s">
        <v>751</v>
      </c>
      <c r="B23" s="183"/>
    </row>
    <row r="24" spans="1:20" s="68" customFormat="1" ht="12" customHeight="1">
      <c r="C24" s="130" t="s">
        <v>177</v>
      </c>
      <c r="D24" s="112" t="str">
        <f>"15.3."&amp;N24</f>
        <v>15.3.TBD</v>
      </c>
      <c r="E24" s="134"/>
      <c r="F24" s="133" t="s">
        <v>318</v>
      </c>
      <c r="G24" s="133" t="s">
        <v>356</v>
      </c>
      <c r="H24" s="60">
        <f>SUM(I24:L24)</f>
        <v>0</v>
      </c>
      <c r="I24" s="70"/>
      <c r="J24" s="70"/>
      <c r="K24" s="70"/>
      <c r="L24" s="70"/>
      <c r="N24" s="129" t="s">
        <v>742</v>
      </c>
      <c r="O24" s="128"/>
      <c r="P24" s="128"/>
      <c r="Q24" s="128"/>
      <c r="R24" s="128"/>
      <c r="S24" s="129"/>
      <c r="T24" s="129" t="s">
        <v>357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752</v>
      </c>
      <c r="C1" s="1" t="s">
        <v>753</v>
      </c>
    </row>
    <row r="2" spans="2:5" ht="11.25" customHeight="1">
      <c r="B2" s="50" t="s">
        <v>754</v>
      </c>
      <c r="C2" s="50" t="s">
        <v>755</v>
      </c>
      <c r="D2" t="s">
        <v>756</v>
      </c>
      <c r="E2" t="s">
        <v>757</v>
      </c>
    </row>
    <row r="3" spans="2:5" ht="10.5" customHeight="1">
      <c r="B3" s="1" t="s">
        <v>758</v>
      </c>
      <c r="C3" s="1" t="s">
        <v>759</v>
      </c>
      <c r="D3">
        <v>2024</v>
      </c>
      <c r="E3" t="s">
        <v>760</v>
      </c>
    </row>
    <row r="4" spans="2:5" ht="10.5" customHeight="1">
      <c r="B4" s="1" t="s">
        <v>761</v>
      </c>
      <c r="C4" s="1" t="s">
        <v>762</v>
      </c>
      <c r="D4">
        <v>2024</v>
      </c>
      <c r="E4" t="s">
        <v>760</v>
      </c>
    </row>
    <row r="5" spans="2:5" ht="10.5" customHeight="1">
      <c r="B5" s="1" t="s">
        <v>763</v>
      </c>
      <c r="C5" s="1" t="s">
        <v>764</v>
      </c>
      <c r="D5">
        <v>2024</v>
      </c>
      <c r="E5" t="s">
        <v>760</v>
      </c>
    </row>
    <row r="6" spans="2:5" ht="10.5" customHeight="1">
      <c r="B6" s="1" t="s">
        <v>765</v>
      </c>
      <c r="C6" s="1" t="s">
        <v>766</v>
      </c>
      <c r="D6">
        <v>2024</v>
      </c>
      <c r="E6" t="s">
        <v>760</v>
      </c>
    </row>
    <row r="7" spans="2:5" ht="10.5" customHeight="1">
      <c r="B7" s="1" t="s">
        <v>767</v>
      </c>
      <c r="C7" s="1" t="s">
        <v>768</v>
      </c>
      <c r="D7">
        <v>2024</v>
      </c>
      <c r="E7" t="s">
        <v>760</v>
      </c>
    </row>
    <row r="8" spans="2:5" ht="10.5" customHeight="1">
      <c r="B8" s="1" t="s">
        <v>769</v>
      </c>
      <c r="C8" s="1" t="s">
        <v>770</v>
      </c>
      <c r="D8">
        <v>2024</v>
      </c>
      <c r="E8" t="s">
        <v>760</v>
      </c>
    </row>
    <row r="9" spans="2:5" ht="10.5" customHeight="1">
      <c r="B9" s="1" t="s">
        <v>771</v>
      </c>
      <c r="C9" s="1" t="s">
        <v>772</v>
      </c>
      <c r="D9">
        <v>2024</v>
      </c>
      <c r="E9" t="s">
        <v>760</v>
      </c>
    </row>
    <row r="10" spans="2:5" ht="10.5" customHeight="1">
      <c r="B10" s="1" t="s">
        <v>773</v>
      </c>
      <c r="C10" s="1" t="s">
        <v>774</v>
      </c>
      <c r="D10">
        <v>2024</v>
      </c>
      <c r="E10" t="s">
        <v>760</v>
      </c>
    </row>
    <row r="11" spans="2:5" ht="10.5" customHeight="1">
      <c r="B11" s="1" t="s">
        <v>775</v>
      </c>
      <c r="C11" s="1" t="s">
        <v>776</v>
      </c>
      <c r="D11">
        <v>2024</v>
      </c>
      <c r="E11" t="s">
        <v>760</v>
      </c>
    </row>
    <row r="12" spans="2:5" ht="10.5" customHeight="1">
      <c r="B12" s="1" t="s">
        <v>777</v>
      </c>
      <c r="C12" s="1" t="s">
        <v>778</v>
      </c>
      <c r="D12">
        <v>2024</v>
      </c>
      <c r="E12" t="s">
        <v>760</v>
      </c>
    </row>
    <row r="13" spans="2:5" ht="10.5" customHeight="1">
      <c r="B13" s="1" t="s">
        <v>779</v>
      </c>
      <c r="C13" s="1" t="s">
        <v>780</v>
      </c>
      <c r="D13">
        <v>2024</v>
      </c>
      <c r="E13" t="s">
        <v>760</v>
      </c>
    </row>
    <row r="14" spans="2:5" ht="10.5" customHeight="1">
      <c r="B14" s="1" t="s">
        <v>781</v>
      </c>
      <c r="C14" s="1" t="s">
        <v>782</v>
      </c>
      <c r="D14">
        <v>2024</v>
      </c>
      <c r="E14" t="s">
        <v>760</v>
      </c>
    </row>
    <row r="15" spans="2:5" ht="10.5" customHeight="1">
      <c r="B15" s="1" t="s">
        <v>783</v>
      </c>
      <c r="C15" s="1" t="s">
        <v>784</v>
      </c>
      <c r="D15">
        <v>2024</v>
      </c>
      <c r="E15" t="s">
        <v>760</v>
      </c>
    </row>
    <row r="16" spans="2:5" ht="10.5" customHeight="1">
      <c r="B16" s="1" t="s">
        <v>785</v>
      </c>
      <c r="C16" s="1" t="s">
        <v>786</v>
      </c>
      <c r="D16">
        <v>2024</v>
      </c>
      <c r="E16" t="s">
        <v>760</v>
      </c>
    </row>
    <row r="17" spans="2:5" ht="10.5" customHeight="1">
      <c r="B17" s="1" t="s">
        <v>787</v>
      </c>
      <c r="C17" s="1" t="s">
        <v>788</v>
      </c>
      <c r="D17">
        <v>2024</v>
      </c>
      <c r="E17" t="s">
        <v>760</v>
      </c>
    </row>
    <row r="18" spans="2:5" ht="10.5" customHeight="1">
      <c r="B18" s="1" t="s">
        <v>789</v>
      </c>
      <c r="C18" s="1" t="s">
        <v>790</v>
      </c>
      <c r="D18">
        <v>2024</v>
      </c>
      <c r="E18" t="s">
        <v>760</v>
      </c>
    </row>
    <row r="19" spans="2:5" ht="10.5" customHeight="1">
      <c r="B19" s="1" t="s">
        <v>789</v>
      </c>
      <c r="C19" s="1" t="s">
        <v>791</v>
      </c>
      <c r="D19">
        <v>2024</v>
      </c>
      <c r="E19" t="s">
        <v>760</v>
      </c>
    </row>
    <row r="20" spans="2:5" ht="10.5" customHeight="1">
      <c r="B20" s="1" t="s">
        <v>789</v>
      </c>
      <c r="C20" s="1" t="s">
        <v>792</v>
      </c>
      <c r="D20">
        <v>2024</v>
      </c>
      <c r="E20" t="s">
        <v>760</v>
      </c>
    </row>
    <row r="21" spans="2:5" ht="10.5" customHeight="1">
      <c r="B21" s="1" t="s">
        <v>789</v>
      </c>
      <c r="C21" s="1" t="s">
        <v>793</v>
      </c>
      <c r="D21">
        <v>2024</v>
      </c>
      <c r="E21" t="s">
        <v>760</v>
      </c>
    </row>
    <row r="22" spans="2:5" ht="10.5" customHeight="1">
      <c r="B22" s="1" t="s">
        <v>789</v>
      </c>
      <c r="C22" s="1" t="s">
        <v>794</v>
      </c>
      <c r="D22">
        <v>2024</v>
      </c>
      <c r="E22" t="s">
        <v>760</v>
      </c>
    </row>
    <row r="23" spans="2:5" ht="10.5" customHeight="1">
      <c r="B23" s="1" t="s">
        <v>789</v>
      </c>
      <c r="C23" s="1" t="s">
        <v>795</v>
      </c>
      <c r="D23">
        <v>2024</v>
      </c>
      <c r="E23" t="s">
        <v>760</v>
      </c>
    </row>
    <row r="24" spans="2:5" ht="10.5" customHeight="1">
      <c r="B24" s="1" t="s">
        <v>789</v>
      </c>
      <c r="C24" s="1" t="s">
        <v>796</v>
      </c>
      <c r="D24">
        <v>2024</v>
      </c>
      <c r="E24" t="s">
        <v>760</v>
      </c>
    </row>
    <row r="25" spans="2:5" ht="10.5" customHeight="1">
      <c r="B25" s="1" t="s">
        <v>789</v>
      </c>
      <c r="C25" s="1" t="s">
        <v>797</v>
      </c>
      <c r="D25">
        <v>2024</v>
      </c>
      <c r="E25" t="s">
        <v>760</v>
      </c>
    </row>
    <row r="26" spans="2:5" ht="10.5" customHeight="1">
      <c r="B26" s="1" t="s">
        <v>789</v>
      </c>
      <c r="C26" s="1" t="s">
        <v>798</v>
      </c>
      <c r="D26">
        <v>2024</v>
      </c>
      <c r="E26" t="s">
        <v>760</v>
      </c>
    </row>
    <row r="27" spans="2:5" ht="10.5" customHeight="1">
      <c r="B27" s="1" t="s">
        <v>789</v>
      </c>
      <c r="C27" s="1" t="s">
        <v>799</v>
      </c>
      <c r="D27">
        <v>2024</v>
      </c>
      <c r="E27" t="s">
        <v>760</v>
      </c>
    </row>
    <row r="28" spans="2:5" ht="10.5" customHeight="1">
      <c r="B28" s="1" t="s">
        <v>789</v>
      </c>
      <c r="C28" s="1" t="s">
        <v>800</v>
      </c>
      <c r="D28">
        <v>2024</v>
      </c>
      <c r="E28" t="s">
        <v>760</v>
      </c>
    </row>
    <row r="29" spans="2:5" ht="10.5" customHeight="1">
      <c r="B29" s="1" t="s">
        <v>789</v>
      </c>
      <c r="C29" s="1" t="s">
        <v>801</v>
      </c>
      <c r="D29">
        <v>2024</v>
      </c>
      <c r="E29" t="s">
        <v>760</v>
      </c>
    </row>
    <row r="30" spans="2:5" ht="10.5" customHeight="1">
      <c r="B30" s="1" t="s">
        <v>789</v>
      </c>
      <c r="C30" s="1" t="s">
        <v>802</v>
      </c>
      <c r="D30">
        <v>2024</v>
      </c>
      <c r="E30" t="s">
        <v>760</v>
      </c>
    </row>
    <row r="31" spans="2:5" ht="10.5" customHeight="1">
      <c r="B31" s="1" t="s">
        <v>789</v>
      </c>
      <c r="C31" s="1" t="s">
        <v>48</v>
      </c>
      <c r="D31">
        <v>2024</v>
      </c>
      <c r="E31" t="s">
        <v>760</v>
      </c>
    </row>
    <row r="32" spans="2:5" ht="10.5" customHeight="1">
      <c r="B32" s="1" t="s">
        <v>789</v>
      </c>
      <c r="C32" s="1" t="s">
        <v>803</v>
      </c>
      <c r="D32">
        <v>2024</v>
      </c>
      <c r="E32" t="s">
        <v>760</v>
      </c>
    </row>
    <row r="33" spans="2:5" ht="10.5" customHeight="1">
      <c r="B33" s="1" t="s">
        <v>789</v>
      </c>
      <c r="C33" s="1" t="s">
        <v>804</v>
      </c>
      <c r="D33">
        <v>2024</v>
      </c>
      <c r="E33" t="s">
        <v>760</v>
      </c>
    </row>
    <row r="34" spans="2:5" ht="10.5" customHeight="1">
      <c r="B34" s="1" t="s">
        <v>789</v>
      </c>
      <c r="C34" s="1" t="s">
        <v>805</v>
      </c>
      <c r="D34">
        <v>2024</v>
      </c>
      <c r="E34" t="s">
        <v>760</v>
      </c>
    </row>
    <row r="35" spans="2:5" ht="10.5" customHeight="1">
      <c r="B35" s="1" t="s">
        <v>789</v>
      </c>
      <c r="C35" s="1" t="s">
        <v>806</v>
      </c>
      <c r="D35">
        <v>2024</v>
      </c>
      <c r="E35" t="s">
        <v>760</v>
      </c>
    </row>
    <row r="36" spans="2:5" ht="10.5" customHeight="1">
      <c r="B36" s="1" t="s">
        <v>789</v>
      </c>
      <c r="C36" s="1" t="s">
        <v>807</v>
      </c>
      <c r="D36">
        <v>2024</v>
      </c>
      <c r="E36" t="s">
        <v>760</v>
      </c>
    </row>
    <row r="37" spans="2:5" ht="10.5" customHeight="1">
      <c r="B37" s="1" t="s">
        <v>789</v>
      </c>
      <c r="C37" s="1" t="s">
        <v>808</v>
      </c>
      <c r="D37">
        <v>2024</v>
      </c>
      <c r="E37" t="s">
        <v>760</v>
      </c>
    </row>
    <row r="38" spans="2:5" ht="10.5" customHeight="1">
      <c r="B38" s="1" t="s">
        <v>789</v>
      </c>
      <c r="C38" s="1" t="s">
        <v>809</v>
      </c>
      <c r="D38">
        <v>2024</v>
      </c>
      <c r="E38" t="s">
        <v>760</v>
      </c>
    </row>
    <row r="39" spans="2:5" ht="10.5" customHeight="1">
      <c r="B39" s="1" t="s">
        <v>789</v>
      </c>
      <c r="C39" s="1" t="s">
        <v>810</v>
      </c>
      <c r="D39">
        <v>2024</v>
      </c>
      <c r="E39" t="s">
        <v>760</v>
      </c>
    </row>
    <row r="40" spans="2:5" ht="10.5" customHeight="1">
      <c r="B40" s="1" t="s">
        <v>789</v>
      </c>
      <c r="C40" s="1" t="s">
        <v>811</v>
      </c>
      <c r="D40">
        <v>2024</v>
      </c>
      <c r="E40" t="s">
        <v>760</v>
      </c>
    </row>
    <row r="41" spans="2:5" ht="10.5" customHeight="1">
      <c r="B41" s="1" t="s">
        <v>789</v>
      </c>
      <c r="C41" s="1" t="s">
        <v>812</v>
      </c>
      <c r="D41">
        <v>2024</v>
      </c>
      <c r="E41" t="s">
        <v>760</v>
      </c>
    </row>
    <row r="42" spans="2:5" ht="10.5" customHeight="1">
      <c r="B42" s="1" t="s">
        <v>789</v>
      </c>
      <c r="C42" s="1" t="s">
        <v>813</v>
      </c>
      <c r="D42">
        <v>2024</v>
      </c>
      <c r="E42" t="s">
        <v>760</v>
      </c>
    </row>
    <row r="43" spans="2:5" ht="10.5" customHeight="1">
      <c r="B43" s="1" t="s">
        <v>789</v>
      </c>
      <c r="C43" s="1" t="s">
        <v>814</v>
      </c>
      <c r="D43">
        <v>2024</v>
      </c>
      <c r="E43" t="s">
        <v>760</v>
      </c>
    </row>
    <row r="44" spans="2:5" ht="10.5" customHeight="1">
      <c r="B44" s="1" t="s">
        <v>789</v>
      </c>
      <c r="C44" s="1" t="s">
        <v>815</v>
      </c>
      <c r="D44">
        <v>2024</v>
      </c>
      <c r="E44" t="s">
        <v>760</v>
      </c>
    </row>
    <row r="45" spans="2:5" ht="10.5" customHeight="1">
      <c r="B45" s="1" t="s">
        <v>789</v>
      </c>
      <c r="C45" s="1" t="s">
        <v>816</v>
      </c>
      <c r="D45">
        <v>2024</v>
      </c>
      <c r="E45" t="s">
        <v>760</v>
      </c>
    </row>
    <row r="46" spans="2:5" ht="10.5" customHeight="1">
      <c r="B46" s="1" t="s">
        <v>789</v>
      </c>
      <c r="C46" s="1" t="s">
        <v>817</v>
      </c>
      <c r="D46">
        <v>2024</v>
      </c>
      <c r="E46" t="s">
        <v>760</v>
      </c>
    </row>
    <row r="47" spans="2:5" ht="10.5" customHeight="1">
      <c r="B47" s="1" t="s">
        <v>789</v>
      </c>
      <c r="C47" s="1" t="s">
        <v>818</v>
      </c>
      <c r="D47">
        <v>2024</v>
      </c>
      <c r="E47" t="s">
        <v>760</v>
      </c>
    </row>
    <row r="48" spans="2:5" ht="10.5" customHeight="1">
      <c r="B48" s="1" t="s">
        <v>789</v>
      </c>
      <c r="C48" s="1" t="s">
        <v>819</v>
      </c>
      <c r="D48">
        <v>2024</v>
      </c>
      <c r="E48" t="s">
        <v>760</v>
      </c>
    </row>
    <row r="49" spans="2:5" ht="10.5" customHeight="1">
      <c r="B49" s="1" t="s">
        <v>789</v>
      </c>
      <c r="C49" s="1" t="s">
        <v>820</v>
      </c>
      <c r="D49">
        <v>2024</v>
      </c>
      <c r="E49" t="s">
        <v>760</v>
      </c>
    </row>
    <row r="50" spans="2:5" ht="10.5" customHeight="1">
      <c r="B50" s="1" t="s">
        <v>789</v>
      </c>
      <c r="C50" s="1" t="s">
        <v>821</v>
      </c>
      <c r="D50">
        <v>2024</v>
      </c>
      <c r="E50" t="s">
        <v>760</v>
      </c>
    </row>
    <row r="51" spans="2:5" ht="10.5" customHeight="1">
      <c r="B51" s="1" t="s">
        <v>789</v>
      </c>
      <c r="C51" s="1" t="s">
        <v>822</v>
      </c>
      <c r="D51">
        <v>2024</v>
      </c>
      <c r="E51" t="s">
        <v>760</v>
      </c>
    </row>
    <row r="52" spans="2:5" ht="10.5" customHeight="1">
      <c r="B52" s="1" t="s">
        <v>789</v>
      </c>
      <c r="C52" s="1" t="s">
        <v>823</v>
      </c>
      <c r="D52">
        <v>2024</v>
      </c>
      <c r="E52" t="s">
        <v>760</v>
      </c>
    </row>
    <row r="53" spans="2:5" ht="10.5" customHeight="1">
      <c r="B53" s="1" t="s">
        <v>789</v>
      </c>
      <c r="C53" s="1" t="s">
        <v>824</v>
      </c>
      <c r="D53">
        <v>2024</v>
      </c>
      <c r="E53" t="s">
        <v>760</v>
      </c>
    </row>
    <row r="54" spans="2:5" ht="10.5" customHeight="1">
      <c r="B54" s="1" t="s">
        <v>789</v>
      </c>
      <c r="C54" s="1" t="s">
        <v>825</v>
      </c>
      <c r="D54">
        <v>2024</v>
      </c>
      <c r="E54" t="s">
        <v>760</v>
      </c>
    </row>
    <row r="55" spans="2:5" ht="10.5" customHeight="1">
      <c r="B55" s="1" t="s">
        <v>789</v>
      </c>
      <c r="C55" s="1" t="s">
        <v>826</v>
      </c>
      <c r="D55">
        <v>2024</v>
      </c>
      <c r="E55" t="s">
        <v>760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827</v>
      </c>
      <c r="B1" t="s">
        <v>828</v>
      </c>
    </row>
    <row r="2" spans="1:2" ht="10.5" customHeight="1">
      <c r="A2" s="1" t="s">
        <v>829</v>
      </c>
      <c r="B2" t="s">
        <v>548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86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830</v>
      </c>
      <c r="DR1" s="152" t="s">
        <v>831</v>
      </c>
      <c r="DS1" s="152" t="s">
        <v>63</v>
      </c>
      <c r="DT1" s="152" t="s">
        <v>832</v>
      </c>
      <c r="DU1" s="152" t="s">
        <v>66</v>
      </c>
      <c r="DV1" s="152" t="s">
        <v>68</v>
      </c>
      <c r="DW1" s="152" t="s">
        <v>31</v>
      </c>
      <c r="DX1" t="s">
        <v>32</v>
      </c>
      <c r="DY1" t="s">
        <v>35</v>
      </c>
      <c r="DZ1" t="s">
        <v>38</v>
      </c>
      <c r="EA1" t="s">
        <v>41</v>
      </c>
      <c r="EB1" s="152" t="s">
        <v>833</v>
      </c>
      <c r="EC1" s="152" t="s">
        <v>834</v>
      </c>
      <c r="ED1" s="152" t="s">
        <v>835</v>
      </c>
      <c r="EE1" s="152" t="s">
        <v>836</v>
      </c>
      <c r="EF1" t="s">
        <v>837</v>
      </c>
      <c r="EG1" s="152" t="s">
        <v>838</v>
      </c>
      <c r="EH1" s="152" t="s">
        <v>839</v>
      </c>
      <c r="EI1" s="152" t="s">
        <v>840</v>
      </c>
    </row>
    <row r="2" spans="1:139" ht="10.5" customHeight="1">
      <c r="DQ2" t="s">
        <v>841</v>
      </c>
      <c r="DR2" t="s">
        <v>842</v>
      </c>
      <c r="DS2" t="s">
        <v>843</v>
      </c>
      <c r="DT2" t="s">
        <v>844</v>
      </c>
      <c r="DU2" t="s">
        <v>845</v>
      </c>
      <c r="DV2" t="s">
        <v>846</v>
      </c>
      <c r="DW2" t="s">
        <v>31</v>
      </c>
      <c r="DX2" t="s">
        <v>847</v>
      </c>
      <c r="DY2" t="s">
        <v>848</v>
      </c>
      <c r="DZ2" t="s">
        <v>849</v>
      </c>
      <c r="EA2" t="s">
        <v>850</v>
      </c>
      <c r="EB2" t="s">
        <v>851</v>
      </c>
      <c r="EC2" t="s">
        <v>852</v>
      </c>
      <c r="ED2" t="s">
        <v>853</v>
      </c>
      <c r="EE2" t="s">
        <v>854</v>
      </c>
      <c r="EF2" t="s">
        <v>789</v>
      </c>
      <c r="EG2" t="s">
        <v>855</v>
      </c>
      <c r="EH2" t="s">
        <v>856</v>
      </c>
      <c r="EI2" t="s">
        <v>857</v>
      </c>
    </row>
    <row r="3" spans="1:139" ht="10.5" customHeight="1">
      <c r="DR3" t="s">
        <v>18</v>
      </c>
      <c r="DW3">
        <v>31529732</v>
      </c>
      <c r="DX3" t="s">
        <v>858</v>
      </c>
      <c r="DY3" t="s">
        <v>859</v>
      </c>
      <c r="DZ3" t="s">
        <v>860</v>
      </c>
      <c r="EA3" t="s">
        <v>861</v>
      </c>
      <c r="EF3" t="s">
        <v>48</v>
      </c>
      <c r="EG3" t="s">
        <v>862</v>
      </c>
      <c r="EI3" t="s">
        <v>863</v>
      </c>
    </row>
    <row r="4" spans="1:139" ht="10.5" customHeight="1">
      <c r="DR4" t="s">
        <v>18</v>
      </c>
      <c r="DW4">
        <v>26319990</v>
      </c>
      <c r="DX4" t="s">
        <v>203</v>
      </c>
      <c r="DY4" t="s">
        <v>205</v>
      </c>
      <c r="DZ4" t="s">
        <v>206</v>
      </c>
      <c r="EA4" t="s">
        <v>204</v>
      </c>
      <c r="EF4" t="s">
        <v>48</v>
      </c>
      <c r="EG4" t="s">
        <v>862</v>
      </c>
      <c r="EI4" t="s">
        <v>863</v>
      </c>
    </row>
    <row r="5" spans="1:139" ht="10.5" customHeight="1">
      <c r="DR5" t="s">
        <v>18</v>
      </c>
      <c r="DW5">
        <v>26524393</v>
      </c>
      <c r="DX5" t="s">
        <v>864</v>
      </c>
      <c r="DY5" t="s">
        <v>865</v>
      </c>
      <c r="DZ5" t="s">
        <v>866</v>
      </c>
      <c r="EA5" t="s">
        <v>867</v>
      </c>
      <c r="EF5" t="s">
        <v>801</v>
      </c>
      <c r="EG5" t="s">
        <v>868</v>
      </c>
      <c r="EI5" t="s">
        <v>863</v>
      </c>
    </row>
    <row r="6" spans="1:139" ht="10.5" customHeight="1">
      <c r="DR6" t="s">
        <v>18</v>
      </c>
      <c r="DW6">
        <v>26319988</v>
      </c>
      <c r="DX6" t="s">
        <v>869</v>
      </c>
      <c r="DY6" t="s">
        <v>870</v>
      </c>
      <c r="DZ6" t="s">
        <v>236</v>
      </c>
      <c r="EA6" t="s">
        <v>871</v>
      </c>
      <c r="EF6" t="s">
        <v>809</v>
      </c>
      <c r="EG6" t="s">
        <v>872</v>
      </c>
      <c r="EI6" t="s">
        <v>863</v>
      </c>
    </row>
    <row r="7" spans="1:139" ht="10.5" customHeight="1">
      <c r="DR7" t="s">
        <v>18</v>
      </c>
      <c r="DW7">
        <v>26318876</v>
      </c>
      <c r="DX7" t="s">
        <v>873</v>
      </c>
      <c r="DY7" t="s">
        <v>874</v>
      </c>
      <c r="DZ7" t="s">
        <v>875</v>
      </c>
      <c r="EA7" t="s">
        <v>876</v>
      </c>
      <c r="EF7" t="s">
        <v>797</v>
      </c>
      <c r="EG7" t="s">
        <v>877</v>
      </c>
      <c r="EI7" t="s">
        <v>863</v>
      </c>
    </row>
    <row r="8" spans="1:139" ht="10.5" customHeight="1">
      <c r="DR8" t="s">
        <v>18</v>
      </c>
      <c r="DW8">
        <v>27321299</v>
      </c>
      <c r="DX8" t="s">
        <v>197</v>
      </c>
      <c r="DY8" t="s">
        <v>199</v>
      </c>
      <c r="DZ8" t="s">
        <v>200</v>
      </c>
      <c r="EA8" t="s">
        <v>198</v>
      </c>
      <c r="EF8" t="s">
        <v>48</v>
      </c>
      <c r="EG8" t="s">
        <v>862</v>
      </c>
      <c r="EI8" t="s">
        <v>863</v>
      </c>
    </row>
    <row r="9" spans="1:139" ht="10.5" customHeight="1">
      <c r="DR9" t="s">
        <v>18</v>
      </c>
      <c r="DW9">
        <v>26617350</v>
      </c>
      <c r="DX9" t="s">
        <v>878</v>
      </c>
      <c r="DY9" t="s">
        <v>879</v>
      </c>
      <c r="DZ9" t="s">
        <v>880</v>
      </c>
      <c r="EA9" t="s">
        <v>881</v>
      </c>
      <c r="EB9" s="153">
        <v>40260</v>
      </c>
      <c r="EC9" s="153">
        <v>45334</v>
      </c>
      <c r="EF9" t="s">
        <v>797</v>
      </c>
      <c r="EG9" t="s">
        <v>877</v>
      </c>
      <c r="EI9" t="s">
        <v>863</v>
      </c>
    </row>
    <row r="10" spans="1:139" ht="10.5" customHeight="1">
      <c r="DR10" t="s">
        <v>18</v>
      </c>
      <c r="DW10">
        <v>26617350</v>
      </c>
      <c r="DX10" t="s">
        <v>878</v>
      </c>
      <c r="DY10" t="s">
        <v>879</v>
      </c>
      <c r="DZ10" t="s">
        <v>880</v>
      </c>
      <c r="EA10" t="s">
        <v>881</v>
      </c>
      <c r="EB10" s="153">
        <v>40260</v>
      </c>
      <c r="EC10" s="153">
        <v>45334</v>
      </c>
      <c r="EF10" t="s">
        <v>790</v>
      </c>
      <c r="EG10" t="s">
        <v>882</v>
      </c>
      <c r="EI10" t="s">
        <v>863</v>
      </c>
    </row>
    <row r="11" spans="1:139" ht="10.5" customHeight="1">
      <c r="DR11" t="s">
        <v>18</v>
      </c>
      <c r="DW11">
        <v>30435810</v>
      </c>
      <c r="DX11" t="s">
        <v>883</v>
      </c>
      <c r="DY11" t="s">
        <v>884</v>
      </c>
      <c r="DZ11" t="s">
        <v>39</v>
      </c>
      <c r="EA11" t="s">
        <v>885</v>
      </c>
      <c r="EF11" t="s">
        <v>48</v>
      </c>
      <c r="EG11" t="s">
        <v>862</v>
      </c>
      <c r="EI11" t="s">
        <v>863</v>
      </c>
    </row>
    <row r="12" spans="1:139" ht="10.5" customHeight="1">
      <c r="DR12" t="s">
        <v>18</v>
      </c>
      <c r="DW12">
        <v>26319963</v>
      </c>
      <c r="DX12" t="s">
        <v>276</v>
      </c>
      <c r="DY12" t="s">
        <v>278</v>
      </c>
      <c r="DZ12" t="s">
        <v>181</v>
      </c>
      <c r="EA12" t="s">
        <v>277</v>
      </c>
      <c r="EF12" t="s">
        <v>48</v>
      </c>
      <c r="EG12" t="s">
        <v>862</v>
      </c>
      <c r="EI12" t="s">
        <v>863</v>
      </c>
    </row>
    <row r="13" spans="1:139" ht="10.5" customHeight="1">
      <c r="DR13" t="s">
        <v>18</v>
      </c>
      <c r="DW13">
        <v>26319965</v>
      </c>
      <c r="DX13" t="s">
        <v>886</v>
      </c>
      <c r="DY13" t="s">
        <v>887</v>
      </c>
      <c r="DZ13" t="s">
        <v>888</v>
      </c>
      <c r="EA13" t="s">
        <v>889</v>
      </c>
      <c r="EF13" t="s">
        <v>48</v>
      </c>
      <c r="EG13" t="s">
        <v>862</v>
      </c>
      <c r="EI13" t="s">
        <v>863</v>
      </c>
    </row>
    <row r="14" spans="1:139" ht="10.5" customHeight="1">
      <c r="DR14" t="s">
        <v>18</v>
      </c>
      <c r="DW14">
        <v>27119761</v>
      </c>
      <c r="DX14" t="s">
        <v>890</v>
      </c>
      <c r="DY14" t="s">
        <v>891</v>
      </c>
      <c r="DZ14" t="s">
        <v>892</v>
      </c>
      <c r="EA14" t="s">
        <v>893</v>
      </c>
      <c r="EF14" t="s">
        <v>801</v>
      </c>
      <c r="EG14" t="s">
        <v>868</v>
      </c>
      <c r="EI14" t="s">
        <v>863</v>
      </c>
    </row>
    <row r="15" spans="1:139" ht="10.5" customHeight="1">
      <c r="DR15" t="s">
        <v>18</v>
      </c>
      <c r="DW15">
        <v>26318986</v>
      </c>
      <c r="DX15" t="s">
        <v>894</v>
      </c>
      <c r="DY15" t="s">
        <v>895</v>
      </c>
      <c r="DZ15" t="s">
        <v>188</v>
      </c>
      <c r="EA15" t="s">
        <v>896</v>
      </c>
      <c r="EF15" t="s">
        <v>790</v>
      </c>
      <c r="EG15" t="s">
        <v>882</v>
      </c>
      <c r="EI15" t="s">
        <v>863</v>
      </c>
    </row>
    <row r="16" spans="1:139" ht="10.5" customHeight="1">
      <c r="DR16" t="s">
        <v>18</v>
      </c>
      <c r="DW16">
        <v>26500047</v>
      </c>
      <c r="DX16" t="s">
        <v>897</v>
      </c>
      <c r="DY16" t="s">
        <v>898</v>
      </c>
      <c r="DZ16" t="s">
        <v>875</v>
      </c>
      <c r="EA16" t="s">
        <v>899</v>
      </c>
      <c r="EB16" s="153">
        <v>37244</v>
      </c>
      <c r="EF16" t="s">
        <v>797</v>
      </c>
      <c r="EG16" t="s">
        <v>877</v>
      </c>
      <c r="EI16" t="s">
        <v>863</v>
      </c>
    </row>
    <row r="17" spans="122:139" ht="10.5" customHeight="1">
      <c r="DR17" t="s">
        <v>18</v>
      </c>
      <c r="DW17">
        <v>27331297</v>
      </c>
      <c r="DX17" t="s">
        <v>900</v>
      </c>
      <c r="DY17" t="s">
        <v>199</v>
      </c>
      <c r="DZ17" t="s">
        <v>901</v>
      </c>
      <c r="EA17" t="s">
        <v>198</v>
      </c>
      <c r="EF17" t="s">
        <v>48</v>
      </c>
      <c r="EG17" t="s">
        <v>862</v>
      </c>
      <c r="EI17" t="s">
        <v>863</v>
      </c>
    </row>
    <row r="18" spans="122:139" ht="10.5" customHeight="1">
      <c r="DR18" t="s">
        <v>18</v>
      </c>
      <c r="DW18">
        <v>26496069</v>
      </c>
      <c r="DX18" t="s">
        <v>207</v>
      </c>
      <c r="DY18" t="s">
        <v>209</v>
      </c>
      <c r="DZ18" t="s">
        <v>210</v>
      </c>
      <c r="EA18" t="s">
        <v>208</v>
      </c>
      <c r="EF18" t="s">
        <v>48</v>
      </c>
      <c r="EG18" t="s">
        <v>862</v>
      </c>
      <c r="EI18" t="s">
        <v>863</v>
      </c>
    </row>
    <row r="19" spans="122:139" ht="10.5" customHeight="1">
      <c r="DR19" t="s">
        <v>18</v>
      </c>
      <c r="DW19">
        <v>26319959</v>
      </c>
      <c r="DX19" t="s">
        <v>33</v>
      </c>
      <c r="DY19" t="s">
        <v>36</v>
      </c>
      <c r="DZ19" t="s">
        <v>39</v>
      </c>
      <c r="EA19" t="s">
        <v>42</v>
      </c>
      <c r="EF19" t="s">
        <v>48</v>
      </c>
      <c r="EG19" t="s">
        <v>862</v>
      </c>
      <c r="EI19" t="s">
        <v>863</v>
      </c>
    </row>
    <row r="20" spans="122:139" ht="10.5" customHeight="1">
      <c r="DR20" t="s">
        <v>18</v>
      </c>
      <c r="DW20">
        <v>27094684</v>
      </c>
      <c r="DX20" t="s">
        <v>902</v>
      </c>
      <c r="DY20" t="s">
        <v>903</v>
      </c>
      <c r="DZ20" t="s">
        <v>904</v>
      </c>
      <c r="EA20" t="s">
        <v>905</v>
      </c>
      <c r="EF20" t="s">
        <v>797</v>
      </c>
      <c r="EG20" t="s">
        <v>877</v>
      </c>
      <c r="EI20" t="s">
        <v>863</v>
      </c>
    </row>
    <row r="21" spans="122:139" ht="10.5" customHeight="1">
      <c r="DR21" t="s">
        <v>18</v>
      </c>
      <c r="DW21">
        <v>26837653</v>
      </c>
      <c r="DX21" t="s">
        <v>906</v>
      </c>
      <c r="DY21" t="s">
        <v>907</v>
      </c>
      <c r="DZ21" t="s">
        <v>908</v>
      </c>
      <c r="EA21" t="s">
        <v>909</v>
      </c>
      <c r="EF21" t="s">
        <v>797</v>
      </c>
      <c r="EG21" t="s">
        <v>877</v>
      </c>
      <c r="EI21" t="s">
        <v>863</v>
      </c>
    </row>
    <row r="22" spans="122:139" ht="10.5" customHeight="1">
      <c r="DR22" t="s">
        <v>18</v>
      </c>
      <c r="DW22">
        <v>28861556</v>
      </c>
      <c r="DX22" t="s">
        <v>910</v>
      </c>
      <c r="DY22" t="s">
        <v>911</v>
      </c>
      <c r="DZ22" t="s">
        <v>181</v>
      </c>
      <c r="EA22" t="s">
        <v>912</v>
      </c>
      <c r="EF22" t="s">
        <v>48</v>
      </c>
      <c r="EG22" t="s">
        <v>862</v>
      </c>
      <c r="EI22" t="s">
        <v>863</v>
      </c>
    </row>
    <row r="23" spans="122:139" ht="10.5" customHeight="1">
      <c r="DR23" t="s">
        <v>18</v>
      </c>
      <c r="DW23">
        <v>26407515</v>
      </c>
      <c r="DX23" t="s">
        <v>913</v>
      </c>
      <c r="DY23" t="s">
        <v>914</v>
      </c>
      <c r="DZ23" t="s">
        <v>188</v>
      </c>
      <c r="EA23" t="s">
        <v>915</v>
      </c>
      <c r="EB23" s="153">
        <v>40157</v>
      </c>
      <c r="EF23" t="s">
        <v>48</v>
      </c>
      <c r="EG23" t="s">
        <v>862</v>
      </c>
      <c r="EI23" t="s">
        <v>863</v>
      </c>
    </row>
    <row r="24" spans="122:139" ht="10.5" customHeight="1">
      <c r="DR24" t="s">
        <v>18</v>
      </c>
      <c r="DW24">
        <v>31754047</v>
      </c>
      <c r="DX24" t="s">
        <v>916</v>
      </c>
      <c r="DY24" t="s">
        <v>917</v>
      </c>
      <c r="DZ24" t="s">
        <v>39</v>
      </c>
      <c r="EA24" t="s">
        <v>918</v>
      </c>
      <c r="EF24" t="s">
        <v>797</v>
      </c>
      <c r="EG24" t="s">
        <v>877</v>
      </c>
      <c r="EI24" t="s">
        <v>863</v>
      </c>
    </row>
    <row r="25" spans="122:139" ht="10.5" customHeight="1">
      <c r="DR25" t="s">
        <v>18</v>
      </c>
      <c r="DW25">
        <v>26318820</v>
      </c>
      <c r="DX25" t="s">
        <v>919</v>
      </c>
      <c r="DY25" t="s">
        <v>920</v>
      </c>
      <c r="DZ25" t="s">
        <v>866</v>
      </c>
      <c r="EA25" t="s">
        <v>921</v>
      </c>
      <c r="EF25" t="s">
        <v>790</v>
      </c>
      <c r="EG25" t="s">
        <v>882</v>
      </c>
      <c r="EI25" t="s">
        <v>863</v>
      </c>
    </row>
    <row r="26" spans="122:139" ht="10.5" customHeight="1">
      <c r="DR26" t="s">
        <v>18</v>
      </c>
      <c r="DW26">
        <v>31063326</v>
      </c>
      <c r="DX26" t="s">
        <v>922</v>
      </c>
      <c r="DY26" t="s">
        <v>923</v>
      </c>
      <c r="DZ26" t="s">
        <v>924</v>
      </c>
      <c r="EA26" t="s">
        <v>925</v>
      </c>
      <c r="EF26" t="s">
        <v>796</v>
      </c>
      <c r="EG26" t="s">
        <v>926</v>
      </c>
      <c r="EI26" t="s">
        <v>863</v>
      </c>
    </row>
    <row r="27" spans="122:139" ht="10.5" customHeight="1">
      <c r="DR27" t="s">
        <v>18</v>
      </c>
      <c r="DW27">
        <v>31632764</v>
      </c>
      <c r="DX27" t="s">
        <v>927</v>
      </c>
      <c r="DY27" t="s">
        <v>928</v>
      </c>
      <c r="DZ27" t="s">
        <v>39</v>
      </c>
      <c r="EA27" t="s">
        <v>929</v>
      </c>
      <c r="EF27" t="s">
        <v>48</v>
      </c>
      <c r="EG27" t="s">
        <v>862</v>
      </c>
      <c r="EI27" t="s">
        <v>863</v>
      </c>
    </row>
    <row r="28" spans="122:139" ht="10.5" customHeight="1">
      <c r="DR28" t="s">
        <v>18</v>
      </c>
      <c r="DW28">
        <v>28861605</v>
      </c>
      <c r="DX28" t="s">
        <v>930</v>
      </c>
      <c r="DY28" t="s">
        <v>931</v>
      </c>
      <c r="DZ28" t="s">
        <v>181</v>
      </c>
      <c r="EA28" t="s">
        <v>932</v>
      </c>
      <c r="EF28" t="s">
        <v>48</v>
      </c>
      <c r="EG28" t="s">
        <v>862</v>
      </c>
      <c r="EI28" t="s">
        <v>863</v>
      </c>
    </row>
    <row r="29" spans="122:139" ht="10.5" customHeight="1">
      <c r="DR29" t="s">
        <v>18</v>
      </c>
      <c r="DW29">
        <v>26613700</v>
      </c>
      <c r="DX29" t="s">
        <v>933</v>
      </c>
      <c r="DY29" t="s">
        <v>934</v>
      </c>
      <c r="DZ29" t="s">
        <v>935</v>
      </c>
      <c r="EA29" t="s">
        <v>936</v>
      </c>
      <c r="EF29" t="s">
        <v>797</v>
      </c>
      <c r="EG29" t="s">
        <v>877</v>
      </c>
      <c r="EI29" t="s">
        <v>863</v>
      </c>
    </row>
    <row r="30" spans="122:139" ht="10.5" customHeight="1">
      <c r="DR30" t="s">
        <v>18</v>
      </c>
      <c r="DW30">
        <v>26794654</v>
      </c>
      <c r="DX30" t="s">
        <v>937</v>
      </c>
      <c r="DY30" t="s">
        <v>938</v>
      </c>
      <c r="DZ30" t="s">
        <v>939</v>
      </c>
      <c r="EA30" t="s">
        <v>940</v>
      </c>
      <c r="EF30" t="s">
        <v>797</v>
      </c>
      <c r="EG30" t="s">
        <v>877</v>
      </c>
      <c r="EI30" t="s">
        <v>863</v>
      </c>
    </row>
    <row r="31" spans="122:139" ht="10.5" customHeight="1">
      <c r="DR31" t="s">
        <v>18</v>
      </c>
      <c r="DW31">
        <v>27855290</v>
      </c>
      <c r="DX31" t="s">
        <v>941</v>
      </c>
      <c r="DY31" t="s">
        <v>942</v>
      </c>
      <c r="DZ31" t="s">
        <v>943</v>
      </c>
      <c r="EA31" t="s">
        <v>944</v>
      </c>
      <c r="EB31" s="153">
        <v>38000</v>
      </c>
      <c r="EF31" t="s">
        <v>797</v>
      </c>
      <c r="EG31" t="s">
        <v>877</v>
      </c>
      <c r="EI31" t="s">
        <v>863</v>
      </c>
    </row>
    <row r="32" spans="122:139" ht="10.5" customHeight="1">
      <c r="DR32" t="s">
        <v>18</v>
      </c>
      <c r="DW32">
        <v>26319979</v>
      </c>
      <c r="DX32" t="s">
        <v>279</v>
      </c>
      <c r="DY32" t="s">
        <v>281</v>
      </c>
      <c r="DZ32" t="s">
        <v>282</v>
      </c>
      <c r="EA32" t="s">
        <v>280</v>
      </c>
      <c r="EF32" t="s">
        <v>48</v>
      </c>
      <c r="EG32" t="s">
        <v>862</v>
      </c>
      <c r="EI32" t="s">
        <v>863</v>
      </c>
    </row>
    <row r="33" spans="122:139" ht="10.5" customHeight="1">
      <c r="DR33" t="s">
        <v>18</v>
      </c>
      <c r="DW33">
        <v>26838513</v>
      </c>
      <c r="DX33" t="s">
        <v>945</v>
      </c>
      <c r="DY33" t="s">
        <v>946</v>
      </c>
      <c r="DZ33" t="s">
        <v>39</v>
      </c>
      <c r="EA33" t="s">
        <v>947</v>
      </c>
      <c r="EF33" t="s">
        <v>48</v>
      </c>
      <c r="EG33" t="s">
        <v>862</v>
      </c>
      <c r="EI33" t="s">
        <v>863</v>
      </c>
    </row>
    <row r="34" spans="122:139" ht="10.5" customHeight="1">
      <c r="DR34" t="s">
        <v>18</v>
      </c>
      <c r="DW34">
        <v>28861532</v>
      </c>
      <c r="DX34" t="s">
        <v>211</v>
      </c>
      <c r="DY34" t="s">
        <v>214</v>
      </c>
      <c r="DZ34" t="s">
        <v>39</v>
      </c>
      <c r="EA34" t="s">
        <v>213</v>
      </c>
      <c r="EF34" t="s">
        <v>48</v>
      </c>
      <c r="EG34" t="s">
        <v>862</v>
      </c>
      <c r="EI34" t="s">
        <v>863</v>
      </c>
    </row>
    <row r="35" spans="122:139" ht="10.5" customHeight="1">
      <c r="DR35" t="s">
        <v>18</v>
      </c>
      <c r="DW35">
        <v>26516013</v>
      </c>
      <c r="DX35" t="s">
        <v>948</v>
      </c>
      <c r="DY35" t="s">
        <v>949</v>
      </c>
      <c r="DZ35" t="s">
        <v>908</v>
      </c>
      <c r="EA35" t="s">
        <v>950</v>
      </c>
      <c r="EB35" s="153">
        <v>35842</v>
      </c>
      <c r="EF35" t="s">
        <v>797</v>
      </c>
      <c r="EG35" t="s">
        <v>877</v>
      </c>
      <c r="EI35" t="s">
        <v>863</v>
      </c>
    </row>
    <row r="36" spans="122:139" ht="10.5" customHeight="1">
      <c r="DR36" t="s">
        <v>18</v>
      </c>
      <c r="DW36">
        <v>31003188</v>
      </c>
      <c r="DX36" t="s">
        <v>948</v>
      </c>
      <c r="DY36" t="s">
        <v>949</v>
      </c>
      <c r="DZ36" t="s">
        <v>951</v>
      </c>
      <c r="EA36" t="s">
        <v>950</v>
      </c>
      <c r="EB36" s="153">
        <v>42219</v>
      </c>
      <c r="EF36" t="s">
        <v>797</v>
      </c>
      <c r="EG36" t="s">
        <v>877</v>
      </c>
      <c r="EI36" t="s">
        <v>952</v>
      </c>
    </row>
    <row r="37" spans="122:139" ht="10.5" customHeight="1">
      <c r="DR37" t="s">
        <v>18</v>
      </c>
      <c r="DW37">
        <v>31340189</v>
      </c>
      <c r="DX37" t="s">
        <v>953</v>
      </c>
      <c r="DY37" t="s">
        <v>954</v>
      </c>
      <c r="DZ37" t="s">
        <v>955</v>
      </c>
      <c r="EA37" t="s">
        <v>956</v>
      </c>
      <c r="EF37" t="s">
        <v>797</v>
      </c>
      <c r="EG37" t="s">
        <v>877</v>
      </c>
      <c r="EI37" t="s">
        <v>863</v>
      </c>
    </row>
    <row r="38" spans="122:139" ht="10.5" customHeight="1">
      <c r="DR38" t="s">
        <v>18</v>
      </c>
      <c r="DW38">
        <v>31214277</v>
      </c>
      <c r="DX38" t="s">
        <v>957</v>
      </c>
      <c r="DY38" t="s">
        <v>958</v>
      </c>
      <c r="DZ38" t="s">
        <v>959</v>
      </c>
      <c r="EA38" t="s">
        <v>960</v>
      </c>
      <c r="EB38" s="153">
        <v>43397</v>
      </c>
      <c r="EF38" t="s">
        <v>797</v>
      </c>
      <c r="EG38" t="s">
        <v>877</v>
      </c>
      <c r="EI38" t="s">
        <v>952</v>
      </c>
    </row>
    <row r="39" spans="122:139" ht="10.5" customHeight="1">
      <c r="DR39" t="s">
        <v>18</v>
      </c>
      <c r="DW39">
        <v>28147378</v>
      </c>
      <c r="DX39" t="s">
        <v>961</v>
      </c>
      <c r="DY39" t="s">
        <v>962</v>
      </c>
      <c r="DZ39" t="s">
        <v>963</v>
      </c>
      <c r="EA39" t="s">
        <v>964</v>
      </c>
      <c r="EF39" t="s">
        <v>797</v>
      </c>
      <c r="EG39" t="s">
        <v>877</v>
      </c>
      <c r="EI39" t="s">
        <v>863</v>
      </c>
    </row>
    <row r="40" spans="122:139" ht="10.5" customHeight="1">
      <c r="DR40" t="s">
        <v>18</v>
      </c>
      <c r="DW40">
        <v>26522205</v>
      </c>
      <c r="DX40" t="s">
        <v>965</v>
      </c>
      <c r="DY40" t="s">
        <v>966</v>
      </c>
      <c r="DZ40" t="s">
        <v>951</v>
      </c>
      <c r="EA40" t="s">
        <v>967</v>
      </c>
      <c r="EF40" t="s">
        <v>797</v>
      </c>
      <c r="EG40" t="s">
        <v>877</v>
      </c>
      <c r="EI40" t="s">
        <v>863</v>
      </c>
    </row>
    <row r="41" spans="122:139" ht="10.5" customHeight="1">
      <c r="DR41" t="s">
        <v>18</v>
      </c>
      <c r="DW41">
        <v>28136693</v>
      </c>
      <c r="DX41" t="s">
        <v>968</v>
      </c>
      <c r="DY41" t="s">
        <v>969</v>
      </c>
      <c r="DZ41" t="s">
        <v>236</v>
      </c>
      <c r="EA41" t="s">
        <v>970</v>
      </c>
      <c r="EF41" t="s">
        <v>795</v>
      </c>
      <c r="EG41" t="s">
        <v>971</v>
      </c>
      <c r="EI41" t="s">
        <v>863</v>
      </c>
    </row>
    <row r="42" spans="122:139" ht="10.5" customHeight="1">
      <c r="DR42" t="s">
        <v>18</v>
      </c>
      <c r="DW42">
        <v>31541655</v>
      </c>
      <c r="DX42" t="s">
        <v>972</v>
      </c>
      <c r="DY42" t="s">
        <v>973</v>
      </c>
      <c r="DZ42" t="s">
        <v>974</v>
      </c>
      <c r="EA42" t="s">
        <v>975</v>
      </c>
      <c r="EF42" t="s">
        <v>48</v>
      </c>
      <c r="EG42" t="s">
        <v>862</v>
      </c>
      <c r="EI42" t="s">
        <v>863</v>
      </c>
    </row>
    <row r="43" spans="122:139" ht="10.5" customHeight="1">
      <c r="DR43" t="s">
        <v>18</v>
      </c>
      <c r="DW43">
        <v>28447785</v>
      </c>
      <c r="DX43" t="s">
        <v>286</v>
      </c>
      <c r="DY43" t="s">
        <v>289</v>
      </c>
      <c r="DZ43" t="s">
        <v>188</v>
      </c>
      <c r="EA43" t="s">
        <v>288</v>
      </c>
      <c r="EF43" t="s">
        <v>48</v>
      </c>
      <c r="EG43" t="s">
        <v>862</v>
      </c>
      <c r="EI43" t="s">
        <v>863</v>
      </c>
    </row>
    <row r="44" spans="122:139" ht="10.5" customHeight="1">
      <c r="DR44" t="s">
        <v>18</v>
      </c>
      <c r="DW44">
        <v>31221358</v>
      </c>
      <c r="DX44" t="s">
        <v>976</v>
      </c>
      <c r="DY44" t="s">
        <v>977</v>
      </c>
      <c r="DZ44" t="s">
        <v>924</v>
      </c>
      <c r="EA44" t="s">
        <v>978</v>
      </c>
      <c r="EF44" t="s">
        <v>796</v>
      </c>
      <c r="EG44" t="s">
        <v>926</v>
      </c>
      <c r="EI44" t="s">
        <v>863</v>
      </c>
    </row>
    <row r="45" spans="122:139" ht="10.5" customHeight="1">
      <c r="DR45" t="s">
        <v>18</v>
      </c>
      <c r="DW45">
        <v>26416221</v>
      </c>
      <c r="DX45" t="s">
        <v>979</v>
      </c>
      <c r="DY45" t="s">
        <v>980</v>
      </c>
      <c r="DZ45" t="s">
        <v>875</v>
      </c>
      <c r="EA45" t="s">
        <v>981</v>
      </c>
      <c r="EB45" s="153">
        <v>41031</v>
      </c>
      <c r="EF45" t="s">
        <v>797</v>
      </c>
      <c r="EG45" t="s">
        <v>877</v>
      </c>
      <c r="EI45" t="s">
        <v>863</v>
      </c>
    </row>
    <row r="46" spans="122:139" ht="10.5" customHeight="1">
      <c r="DR46" t="s">
        <v>18</v>
      </c>
      <c r="DW46">
        <v>28860930</v>
      </c>
      <c r="DX46" t="s">
        <v>982</v>
      </c>
      <c r="DY46" t="s">
        <v>983</v>
      </c>
      <c r="DZ46" t="s">
        <v>984</v>
      </c>
      <c r="EA46" t="s">
        <v>985</v>
      </c>
      <c r="EB46" s="153">
        <v>41614</v>
      </c>
      <c r="EF46" t="s">
        <v>48</v>
      </c>
      <c r="EG46" t="s">
        <v>862</v>
      </c>
      <c r="EI46" t="s">
        <v>863</v>
      </c>
    </row>
    <row r="47" spans="122:139" ht="10.5" customHeight="1">
      <c r="DR47" t="s">
        <v>18</v>
      </c>
      <c r="DW47">
        <v>27994377</v>
      </c>
      <c r="DX47" t="s">
        <v>986</v>
      </c>
      <c r="DY47" t="s">
        <v>987</v>
      </c>
      <c r="DZ47" t="s">
        <v>39</v>
      </c>
      <c r="EA47" t="s">
        <v>988</v>
      </c>
      <c r="EF47" t="s">
        <v>48</v>
      </c>
      <c r="EG47" t="s">
        <v>862</v>
      </c>
      <c r="EI47" t="s">
        <v>863</v>
      </c>
    </row>
    <row r="48" spans="122:139" ht="10.5" customHeight="1">
      <c r="DR48" t="s">
        <v>18</v>
      </c>
      <c r="DW48">
        <v>31034071</v>
      </c>
      <c r="DX48" t="s">
        <v>989</v>
      </c>
      <c r="DY48" t="s">
        <v>990</v>
      </c>
      <c r="DZ48" t="s">
        <v>188</v>
      </c>
      <c r="EA48" t="s">
        <v>991</v>
      </c>
      <c r="EF48" t="s">
        <v>48</v>
      </c>
      <c r="EG48" t="s">
        <v>862</v>
      </c>
      <c r="EI48" t="s">
        <v>863</v>
      </c>
    </row>
    <row r="49" spans="122:139" ht="10.5" customHeight="1">
      <c r="DR49" t="s">
        <v>18</v>
      </c>
      <c r="DW49">
        <v>26406211</v>
      </c>
      <c r="DX49" t="s">
        <v>992</v>
      </c>
      <c r="DY49" t="s">
        <v>993</v>
      </c>
      <c r="DZ49" t="s">
        <v>994</v>
      </c>
      <c r="EA49" t="s">
        <v>995</v>
      </c>
      <c r="EF49" t="s">
        <v>797</v>
      </c>
      <c r="EG49" t="s">
        <v>877</v>
      </c>
      <c r="EI49" t="s">
        <v>863</v>
      </c>
    </row>
    <row r="50" spans="122:139" ht="10.5" customHeight="1">
      <c r="DR50" t="s">
        <v>18</v>
      </c>
      <c r="DW50">
        <v>26502786</v>
      </c>
      <c r="DX50" t="s">
        <v>996</v>
      </c>
      <c r="DY50" t="s">
        <v>997</v>
      </c>
      <c r="DZ50" t="s">
        <v>994</v>
      </c>
      <c r="EA50" t="s">
        <v>998</v>
      </c>
      <c r="EF50" t="s">
        <v>797</v>
      </c>
      <c r="EG50" t="s">
        <v>877</v>
      </c>
      <c r="EI50" t="s">
        <v>863</v>
      </c>
    </row>
    <row r="51" spans="122:139" ht="10.5" customHeight="1">
      <c r="DR51" t="s">
        <v>18</v>
      </c>
      <c r="DW51">
        <v>31034062</v>
      </c>
      <c r="DX51" t="s">
        <v>999</v>
      </c>
      <c r="DY51" t="s">
        <v>1000</v>
      </c>
      <c r="DZ51" t="s">
        <v>39</v>
      </c>
      <c r="EA51" t="s">
        <v>1001</v>
      </c>
      <c r="EF51" t="s">
        <v>48</v>
      </c>
      <c r="EG51" t="s">
        <v>862</v>
      </c>
      <c r="EI51" t="s">
        <v>863</v>
      </c>
    </row>
    <row r="52" spans="122:139" ht="10.5" customHeight="1">
      <c r="DR52" t="s">
        <v>18</v>
      </c>
      <c r="DW52">
        <v>31367014</v>
      </c>
      <c r="DX52" t="s">
        <v>232</v>
      </c>
      <c r="DY52" t="s">
        <v>235</v>
      </c>
      <c r="DZ52" t="s">
        <v>236</v>
      </c>
      <c r="EA52" t="s">
        <v>234</v>
      </c>
      <c r="EF52" t="s">
        <v>48</v>
      </c>
      <c r="EG52" t="s">
        <v>862</v>
      </c>
      <c r="EI52" t="s">
        <v>863</v>
      </c>
    </row>
    <row r="53" spans="122:139" ht="10.5" customHeight="1">
      <c r="DR53" t="s">
        <v>18</v>
      </c>
      <c r="DW53">
        <v>28059368</v>
      </c>
      <c r="DX53" t="s">
        <v>1002</v>
      </c>
      <c r="DY53" t="s">
        <v>1003</v>
      </c>
      <c r="DZ53" t="s">
        <v>282</v>
      </c>
      <c r="EA53" t="s">
        <v>1004</v>
      </c>
      <c r="EF53" t="s">
        <v>48</v>
      </c>
      <c r="EG53" t="s">
        <v>862</v>
      </c>
      <c r="EI53" t="s">
        <v>863</v>
      </c>
    </row>
    <row r="54" spans="122:139" ht="10.5" customHeight="1">
      <c r="DR54" t="s">
        <v>18</v>
      </c>
      <c r="DW54">
        <v>29649557</v>
      </c>
      <c r="DX54" t="s">
        <v>1005</v>
      </c>
      <c r="DY54" t="s">
        <v>1006</v>
      </c>
      <c r="DZ54" t="s">
        <v>39</v>
      </c>
      <c r="EA54" t="s">
        <v>1007</v>
      </c>
      <c r="EF54" t="s">
        <v>797</v>
      </c>
      <c r="EG54" t="s">
        <v>877</v>
      </c>
      <c r="EI54" t="s">
        <v>863</v>
      </c>
    </row>
    <row r="55" spans="122:139" ht="10.5" customHeight="1">
      <c r="DR55" t="s">
        <v>18</v>
      </c>
      <c r="DW55">
        <v>26824676</v>
      </c>
      <c r="DX55" t="s">
        <v>1008</v>
      </c>
      <c r="DY55" t="s">
        <v>1009</v>
      </c>
      <c r="DZ55" t="s">
        <v>206</v>
      </c>
      <c r="EA55" t="s">
        <v>1010</v>
      </c>
      <c r="EF55" t="s">
        <v>797</v>
      </c>
      <c r="EG55" t="s">
        <v>877</v>
      </c>
      <c r="EI55" t="s">
        <v>863</v>
      </c>
    </row>
    <row r="56" spans="122:139" ht="10.5" customHeight="1">
      <c r="DR56" t="s">
        <v>18</v>
      </c>
      <c r="DW56">
        <v>26319957</v>
      </c>
      <c r="DX56" t="s">
        <v>1011</v>
      </c>
      <c r="DY56" t="s">
        <v>1012</v>
      </c>
      <c r="DZ56" t="s">
        <v>188</v>
      </c>
      <c r="EA56" t="s">
        <v>1013</v>
      </c>
      <c r="EF56" t="s">
        <v>48</v>
      </c>
      <c r="EG56" t="s">
        <v>862</v>
      </c>
      <c r="EI56" t="s">
        <v>863</v>
      </c>
    </row>
    <row r="57" spans="122:139" ht="10.5" customHeight="1">
      <c r="DR57" t="s">
        <v>18</v>
      </c>
      <c r="DW57">
        <v>26497668</v>
      </c>
      <c r="DX57" t="s">
        <v>1014</v>
      </c>
      <c r="DY57" t="s">
        <v>1015</v>
      </c>
      <c r="DZ57" t="s">
        <v>1016</v>
      </c>
      <c r="EA57" t="s">
        <v>1017</v>
      </c>
      <c r="EB57" s="153">
        <v>39995</v>
      </c>
      <c r="EF57" t="s">
        <v>797</v>
      </c>
      <c r="EG57" t="s">
        <v>877</v>
      </c>
      <c r="EI57" t="s">
        <v>863</v>
      </c>
    </row>
    <row r="58" spans="122:139" ht="10.5" customHeight="1">
      <c r="DR58" t="s">
        <v>18</v>
      </c>
      <c r="DW58">
        <v>30432724</v>
      </c>
      <c r="DX58" t="s">
        <v>1018</v>
      </c>
      <c r="DY58" t="s">
        <v>1019</v>
      </c>
      <c r="DZ58" t="s">
        <v>188</v>
      </c>
      <c r="EA58" t="s">
        <v>1020</v>
      </c>
      <c r="EF58" t="s">
        <v>48</v>
      </c>
      <c r="EG58" t="s">
        <v>862</v>
      </c>
      <c r="EI58" t="s">
        <v>863</v>
      </c>
    </row>
    <row r="59" spans="122:139" ht="10.5" customHeight="1">
      <c r="DR59" t="s">
        <v>18</v>
      </c>
      <c r="DW59">
        <v>31279833</v>
      </c>
      <c r="DX59" t="s">
        <v>1021</v>
      </c>
      <c r="DY59" t="s">
        <v>1022</v>
      </c>
      <c r="DZ59" t="s">
        <v>188</v>
      </c>
      <c r="EA59" t="s">
        <v>1023</v>
      </c>
      <c r="EF59" t="s">
        <v>797</v>
      </c>
      <c r="EG59" t="s">
        <v>877</v>
      </c>
      <c r="EI59" t="s">
        <v>863</v>
      </c>
    </row>
    <row r="60" spans="122:139" ht="10.5" customHeight="1">
      <c r="DR60" t="s">
        <v>18</v>
      </c>
      <c r="DW60">
        <v>30809018</v>
      </c>
      <c r="DX60" t="s">
        <v>283</v>
      </c>
      <c r="DY60" t="s">
        <v>285</v>
      </c>
      <c r="DZ60" t="s">
        <v>39</v>
      </c>
      <c r="EA60" t="s">
        <v>284</v>
      </c>
      <c r="EB60" s="153">
        <v>42569</v>
      </c>
      <c r="EF60" t="s">
        <v>48</v>
      </c>
      <c r="EG60" t="s">
        <v>862</v>
      </c>
      <c r="EI60" t="s">
        <v>863</v>
      </c>
    </row>
    <row r="61" spans="122:139" ht="10.5" customHeight="1">
      <c r="DR61" t="s">
        <v>18</v>
      </c>
      <c r="DW61">
        <v>31434743</v>
      </c>
      <c r="DX61" t="s">
        <v>1024</v>
      </c>
      <c r="DY61" t="s">
        <v>1025</v>
      </c>
      <c r="DZ61" t="s">
        <v>188</v>
      </c>
      <c r="EA61" t="s">
        <v>1026</v>
      </c>
      <c r="EF61" t="s">
        <v>796</v>
      </c>
      <c r="EG61" t="s">
        <v>926</v>
      </c>
      <c r="EI61" t="s">
        <v>863</v>
      </c>
    </row>
    <row r="62" spans="122:139" ht="10.5" customHeight="1">
      <c r="DR62" t="s">
        <v>18</v>
      </c>
      <c r="DW62">
        <v>31304544</v>
      </c>
      <c r="DX62" t="s">
        <v>1027</v>
      </c>
      <c r="DY62" t="s">
        <v>1028</v>
      </c>
      <c r="DZ62" t="s">
        <v>1029</v>
      </c>
      <c r="EA62" t="s">
        <v>1030</v>
      </c>
      <c r="EF62" t="s">
        <v>797</v>
      </c>
      <c r="EG62" t="s">
        <v>877</v>
      </c>
      <c r="EI62" t="s">
        <v>863</v>
      </c>
    </row>
    <row r="63" spans="122:139" ht="10.5" customHeight="1">
      <c r="DR63" t="s">
        <v>18</v>
      </c>
      <c r="DW63">
        <v>31682419</v>
      </c>
      <c r="DX63" t="s">
        <v>1031</v>
      </c>
      <c r="DY63" t="s">
        <v>1032</v>
      </c>
      <c r="DZ63" t="s">
        <v>1033</v>
      </c>
      <c r="EA63" t="s">
        <v>1034</v>
      </c>
      <c r="EF63" t="s">
        <v>48</v>
      </c>
      <c r="EG63" t="s">
        <v>862</v>
      </c>
      <c r="EI63" t="s">
        <v>952</v>
      </c>
    </row>
    <row r="64" spans="122:139" ht="10.5" customHeight="1">
      <c r="DR64" t="s">
        <v>18</v>
      </c>
      <c r="DW64">
        <v>27548299</v>
      </c>
      <c r="DX64" t="s">
        <v>237</v>
      </c>
      <c r="DY64" t="s">
        <v>240</v>
      </c>
      <c r="DZ64" t="s">
        <v>181</v>
      </c>
      <c r="EA64" t="s">
        <v>239</v>
      </c>
      <c r="EF64" t="s">
        <v>48</v>
      </c>
      <c r="EG64" t="s">
        <v>862</v>
      </c>
      <c r="EI64" t="s">
        <v>863</v>
      </c>
    </row>
    <row r="65" spans="122:139" ht="10.5" customHeight="1">
      <c r="DR65" t="s">
        <v>18</v>
      </c>
      <c r="DW65">
        <v>31368165</v>
      </c>
      <c r="DX65" t="s">
        <v>1035</v>
      </c>
      <c r="DY65" t="s">
        <v>1036</v>
      </c>
      <c r="DZ65" t="s">
        <v>188</v>
      </c>
      <c r="EA65" t="s">
        <v>1037</v>
      </c>
      <c r="EF65" t="s">
        <v>48</v>
      </c>
      <c r="EG65" t="s">
        <v>862</v>
      </c>
      <c r="EI65" t="s">
        <v>863</v>
      </c>
    </row>
    <row r="66" spans="122:139" ht="10.5" customHeight="1">
      <c r="DR66" t="s">
        <v>18</v>
      </c>
      <c r="DW66">
        <v>27994427</v>
      </c>
      <c r="DX66" t="s">
        <v>1038</v>
      </c>
      <c r="DY66" t="s">
        <v>1039</v>
      </c>
      <c r="DZ66" t="s">
        <v>39</v>
      </c>
      <c r="EA66" t="s">
        <v>1040</v>
      </c>
      <c r="EF66" t="s">
        <v>48</v>
      </c>
      <c r="EG66" t="s">
        <v>862</v>
      </c>
      <c r="EI66" t="s">
        <v>863</v>
      </c>
    </row>
    <row r="67" spans="122:139" ht="10.5" customHeight="1">
      <c r="DR67" t="s">
        <v>18</v>
      </c>
      <c r="DW67">
        <v>28983727</v>
      </c>
      <c r="DX67" t="s">
        <v>1041</v>
      </c>
      <c r="DY67" t="s">
        <v>1042</v>
      </c>
      <c r="DZ67" t="s">
        <v>181</v>
      </c>
      <c r="EA67" t="s">
        <v>1043</v>
      </c>
      <c r="EC67" s="153">
        <v>45498</v>
      </c>
      <c r="EF67" t="s">
        <v>48</v>
      </c>
      <c r="EG67" t="s">
        <v>862</v>
      </c>
      <c r="EI67" t="s">
        <v>863</v>
      </c>
    </row>
    <row r="68" spans="122:139" ht="10.5" customHeight="1">
      <c r="DR68" t="s">
        <v>18</v>
      </c>
      <c r="DW68">
        <v>28861584</v>
      </c>
      <c r="DX68" t="s">
        <v>1044</v>
      </c>
      <c r="DY68" t="s">
        <v>1045</v>
      </c>
      <c r="DZ68" t="s">
        <v>39</v>
      </c>
      <c r="EA68" t="s">
        <v>1046</v>
      </c>
      <c r="EF68" t="s">
        <v>48</v>
      </c>
      <c r="EG68" t="s">
        <v>862</v>
      </c>
      <c r="EI68" t="s">
        <v>952</v>
      </c>
    </row>
    <row r="69" spans="122:139" ht="10.5" customHeight="1">
      <c r="DR69" t="s">
        <v>18</v>
      </c>
      <c r="DW69">
        <v>31368470</v>
      </c>
      <c r="DX69" t="s">
        <v>1047</v>
      </c>
      <c r="DY69" t="s">
        <v>1048</v>
      </c>
      <c r="DZ69" t="s">
        <v>1049</v>
      </c>
      <c r="EA69" t="s">
        <v>1050</v>
      </c>
      <c r="EF69" t="s">
        <v>48</v>
      </c>
      <c r="EG69" t="s">
        <v>862</v>
      </c>
      <c r="EI69" t="s">
        <v>863</v>
      </c>
    </row>
    <row r="70" spans="122:139" ht="10.5" customHeight="1">
      <c r="DR70" t="s">
        <v>18</v>
      </c>
      <c r="DW70">
        <v>26407516</v>
      </c>
      <c r="DX70" t="s">
        <v>224</v>
      </c>
      <c r="DY70" t="s">
        <v>227</v>
      </c>
      <c r="DZ70" t="s">
        <v>39</v>
      </c>
      <c r="EA70" t="s">
        <v>226</v>
      </c>
      <c r="EF70" t="s">
        <v>48</v>
      </c>
      <c r="EG70" t="s">
        <v>862</v>
      </c>
      <c r="EI70" t="s">
        <v>863</v>
      </c>
    </row>
    <row r="71" spans="122:139" ht="10.5" customHeight="1">
      <c r="DR71" t="s">
        <v>18</v>
      </c>
      <c r="DW71">
        <v>27752306</v>
      </c>
      <c r="DX71" t="s">
        <v>215</v>
      </c>
      <c r="DY71" t="s">
        <v>218</v>
      </c>
      <c r="DZ71" t="s">
        <v>181</v>
      </c>
      <c r="EA71" t="s">
        <v>217</v>
      </c>
      <c r="EB71" s="153">
        <v>41082</v>
      </c>
      <c r="EF71" t="s">
        <v>48</v>
      </c>
      <c r="EG71" t="s">
        <v>862</v>
      </c>
      <c r="EI71" t="s">
        <v>863</v>
      </c>
    </row>
    <row r="72" spans="122:139" ht="10.5" customHeight="1">
      <c r="DR72" t="s">
        <v>18</v>
      </c>
      <c r="DW72">
        <v>31235411</v>
      </c>
      <c r="DX72" t="s">
        <v>1051</v>
      </c>
      <c r="DY72" t="s">
        <v>1052</v>
      </c>
      <c r="DZ72" t="s">
        <v>188</v>
      </c>
      <c r="EA72" t="s">
        <v>1053</v>
      </c>
      <c r="EF72" t="s">
        <v>48</v>
      </c>
      <c r="EG72" t="s">
        <v>862</v>
      </c>
      <c r="EI72" t="s">
        <v>863</v>
      </c>
    </row>
    <row r="73" spans="122:139" ht="10.5" customHeight="1">
      <c r="DR73" t="s">
        <v>18</v>
      </c>
      <c r="DW73">
        <v>26630939</v>
      </c>
      <c r="DX73" t="s">
        <v>228</v>
      </c>
      <c r="DY73" t="s">
        <v>231</v>
      </c>
      <c r="DZ73" t="s">
        <v>39</v>
      </c>
      <c r="EA73" t="s">
        <v>230</v>
      </c>
      <c r="EB73" s="153">
        <v>40470</v>
      </c>
      <c r="EF73" t="s">
        <v>48</v>
      </c>
      <c r="EG73" t="s">
        <v>862</v>
      </c>
      <c r="EI73" t="s">
        <v>863</v>
      </c>
    </row>
    <row r="74" spans="122:139" ht="10.5" customHeight="1">
      <c r="DR74" t="s">
        <v>18</v>
      </c>
      <c r="DW74">
        <v>28494405</v>
      </c>
      <c r="DX74" t="s">
        <v>1054</v>
      </c>
      <c r="DY74" t="s">
        <v>1055</v>
      </c>
      <c r="DZ74" t="s">
        <v>908</v>
      </c>
      <c r="EA74" t="s">
        <v>1056</v>
      </c>
      <c r="EF74" t="s">
        <v>797</v>
      </c>
      <c r="EG74" t="s">
        <v>877</v>
      </c>
      <c r="EI74" t="s">
        <v>863</v>
      </c>
    </row>
    <row r="75" spans="122:139" ht="10.5" customHeight="1">
      <c r="DR75" t="s">
        <v>18</v>
      </c>
      <c r="DW75">
        <v>27666778</v>
      </c>
      <c r="DX75" t="s">
        <v>1057</v>
      </c>
      <c r="DY75" t="s">
        <v>1058</v>
      </c>
      <c r="DZ75" t="s">
        <v>1059</v>
      </c>
      <c r="EA75" t="s">
        <v>1060</v>
      </c>
      <c r="EB75" s="153">
        <v>40469</v>
      </c>
      <c r="EF75" t="s">
        <v>797</v>
      </c>
      <c r="EG75" t="s">
        <v>877</v>
      </c>
      <c r="EI75" t="s">
        <v>863</v>
      </c>
    </row>
    <row r="76" spans="122:139" ht="10.5" customHeight="1">
      <c r="DR76" t="s">
        <v>18</v>
      </c>
      <c r="DW76">
        <v>31183038</v>
      </c>
      <c r="DX76" t="s">
        <v>1061</v>
      </c>
      <c r="DY76" t="s">
        <v>1062</v>
      </c>
      <c r="DZ76" t="s">
        <v>1063</v>
      </c>
      <c r="EA76" t="s">
        <v>1064</v>
      </c>
      <c r="EB76" s="153">
        <v>43329</v>
      </c>
      <c r="EF76" t="s">
        <v>797</v>
      </c>
      <c r="EG76" t="s">
        <v>877</v>
      </c>
      <c r="EI76" t="s">
        <v>863</v>
      </c>
    </row>
    <row r="77" spans="122:139" ht="10.5" customHeight="1">
      <c r="DR77" t="s">
        <v>18</v>
      </c>
      <c r="DW77">
        <v>30433612</v>
      </c>
      <c r="DX77" t="s">
        <v>1065</v>
      </c>
      <c r="DY77" t="s">
        <v>1066</v>
      </c>
      <c r="DZ77" t="s">
        <v>1067</v>
      </c>
      <c r="EA77" t="s">
        <v>1068</v>
      </c>
      <c r="EF77" t="s">
        <v>797</v>
      </c>
      <c r="EG77" t="s">
        <v>877</v>
      </c>
      <c r="EI77" t="s">
        <v>863</v>
      </c>
    </row>
    <row r="78" spans="122:139" ht="10.5" customHeight="1">
      <c r="DR78" t="s">
        <v>18</v>
      </c>
      <c r="DW78">
        <v>27994367</v>
      </c>
      <c r="DX78" t="s">
        <v>292</v>
      </c>
      <c r="DY78" t="s">
        <v>295</v>
      </c>
      <c r="DZ78" t="s">
        <v>39</v>
      </c>
      <c r="EA78" t="s">
        <v>294</v>
      </c>
      <c r="EF78" t="s">
        <v>822</v>
      </c>
      <c r="EG78" t="s">
        <v>1069</v>
      </c>
      <c r="EI78" t="s">
        <v>863</v>
      </c>
    </row>
    <row r="79" spans="122:139" ht="10.5" customHeight="1">
      <c r="DR79" t="s">
        <v>18</v>
      </c>
      <c r="DW79">
        <v>30893851</v>
      </c>
      <c r="DX79" t="s">
        <v>1070</v>
      </c>
      <c r="DY79" t="s">
        <v>1071</v>
      </c>
      <c r="DZ79" t="s">
        <v>1029</v>
      </c>
      <c r="EA79" t="s">
        <v>1072</v>
      </c>
      <c r="EF79" t="s">
        <v>797</v>
      </c>
      <c r="EG79" t="s">
        <v>877</v>
      </c>
      <c r="EI79" t="s">
        <v>863</v>
      </c>
    </row>
    <row r="80" spans="122:139" ht="10.5" customHeight="1">
      <c r="DR80" t="s">
        <v>18</v>
      </c>
      <c r="DW80">
        <v>26809138</v>
      </c>
      <c r="DX80" t="s">
        <v>219</v>
      </c>
      <c r="DY80" t="s">
        <v>222</v>
      </c>
      <c r="DZ80" t="s">
        <v>223</v>
      </c>
      <c r="EA80" t="s">
        <v>221</v>
      </c>
      <c r="EB80" s="153">
        <v>39262</v>
      </c>
      <c r="EF80" t="s">
        <v>48</v>
      </c>
      <c r="EG80" t="s">
        <v>862</v>
      </c>
      <c r="EI80" t="s">
        <v>952</v>
      </c>
    </row>
    <row r="81" spans="122:139" ht="10.5" customHeight="1">
      <c r="DR81" t="s">
        <v>18</v>
      </c>
      <c r="DW81">
        <v>26319960</v>
      </c>
      <c r="DX81" t="s">
        <v>1073</v>
      </c>
      <c r="DY81" t="s">
        <v>222</v>
      </c>
      <c r="DZ81" t="s">
        <v>1074</v>
      </c>
      <c r="EA81" t="s">
        <v>221</v>
      </c>
      <c r="EF81" t="s">
        <v>48</v>
      </c>
      <c r="EG81" t="s">
        <v>862</v>
      </c>
      <c r="EI81" t="s">
        <v>863</v>
      </c>
    </row>
    <row r="82" spans="122:139" ht="10.5" customHeight="1">
      <c r="DR82" t="s">
        <v>18</v>
      </c>
      <c r="DW82">
        <v>26832761</v>
      </c>
      <c r="DX82" t="s">
        <v>1075</v>
      </c>
      <c r="DY82" t="s">
        <v>1076</v>
      </c>
      <c r="DZ82" t="s">
        <v>1077</v>
      </c>
      <c r="EA82" t="s">
        <v>1078</v>
      </c>
      <c r="EF82" t="s">
        <v>48</v>
      </c>
      <c r="EG82" t="s">
        <v>862</v>
      </c>
      <c r="EI82" t="s">
        <v>863</v>
      </c>
    </row>
    <row r="83" spans="122:139" ht="10.5" customHeight="1">
      <c r="DR83" t="s">
        <v>18</v>
      </c>
      <c r="DW83">
        <v>26551662</v>
      </c>
      <c r="DX83" t="s">
        <v>1079</v>
      </c>
      <c r="DY83" t="s">
        <v>1080</v>
      </c>
      <c r="DZ83" t="s">
        <v>924</v>
      </c>
      <c r="EA83" t="s">
        <v>1081</v>
      </c>
      <c r="EB83" s="153">
        <v>39052</v>
      </c>
      <c r="EF83" t="s">
        <v>796</v>
      </c>
      <c r="EG83" t="s">
        <v>926</v>
      </c>
      <c r="EI83" t="s">
        <v>863</v>
      </c>
    </row>
    <row r="84" spans="122:139" ht="10.5" customHeight="1">
      <c r="DR84" t="s">
        <v>18</v>
      </c>
      <c r="DW84">
        <v>26518665</v>
      </c>
      <c r="DX84" t="s">
        <v>1082</v>
      </c>
      <c r="DY84" t="s">
        <v>1083</v>
      </c>
      <c r="DZ84" t="s">
        <v>1084</v>
      </c>
      <c r="EA84" t="s">
        <v>1085</v>
      </c>
      <c r="EB84" s="153">
        <v>38824</v>
      </c>
      <c r="EF84" t="s">
        <v>48</v>
      </c>
      <c r="EG84" t="s">
        <v>862</v>
      </c>
      <c r="EI84" t="s">
        <v>863</v>
      </c>
    </row>
    <row r="85" spans="122:139" ht="10.5" customHeight="1">
      <c r="DR85" t="s">
        <v>18</v>
      </c>
      <c r="DW85">
        <v>30920381</v>
      </c>
      <c r="DX85" t="s">
        <v>1086</v>
      </c>
      <c r="DY85" t="s">
        <v>1087</v>
      </c>
      <c r="DZ85" t="s">
        <v>1088</v>
      </c>
      <c r="EA85" t="s">
        <v>1089</v>
      </c>
      <c r="EB85" s="153">
        <v>42795</v>
      </c>
      <c r="EF85" t="s">
        <v>797</v>
      </c>
      <c r="EG85" t="s">
        <v>877</v>
      </c>
      <c r="EI85" t="s">
        <v>952</v>
      </c>
    </row>
    <row r="86" spans="122:139" ht="10.5" customHeight="1">
      <c r="DR86" t="s">
        <v>18</v>
      </c>
      <c r="DW86">
        <v>26359393</v>
      </c>
      <c r="DX86" t="s">
        <v>1090</v>
      </c>
      <c r="DY86" t="s">
        <v>1091</v>
      </c>
      <c r="DZ86" t="s">
        <v>1092</v>
      </c>
      <c r="EA86" t="s">
        <v>1093</v>
      </c>
      <c r="EF86" t="s">
        <v>795</v>
      </c>
      <c r="EG86" t="s">
        <v>971</v>
      </c>
      <c r="EI86" t="s">
        <v>863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168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1094</v>
      </c>
      <c r="B1" t="s">
        <v>1095</v>
      </c>
      <c r="C1" t="s">
        <v>68</v>
      </c>
      <c r="D1" t="s">
        <v>1096</v>
      </c>
      <c r="E1" t="s">
        <v>63</v>
      </c>
      <c r="F1" t="s">
        <v>1097</v>
      </c>
    </row>
    <row r="2" spans="1:6" ht="10.5" customHeight="1">
      <c r="A2" t="s">
        <v>1098</v>
      </c>
      <c r="B2" t="s">
        <v>1098</v>
      </c>
      <c r="C2" t="s">
        <v>1099</v>
      </c>
      <c r="D2" t="s">
        <v>1100</v>
      </c>
      <c r="E2" t="s">
        <v>1098</v>
      </c>
      <c r="F2" t="s">
        <v>1101</v>
      </c>
    </row>
    <row r="3" spans="1:6" ht="10.5" customHeight="1">
      <c r="A3" t="s">
        <v>1098</v>
      </c>
      <c r="B3" t="s">
        <v>1102</v>
      </c>
      <c r="C3" t="s">
        <v>1103</v>
      </c>
      <c r="D3" t="s">
        <v>1104</v>
      </c>
      <c r="E3" t="s">
        <v>1105</v>
      </c>
      <c r="F3" t="s">
        <v>1106</v>
      </c>
    </row>
    <row r="4" spans="1:6" ht="10.5" customHeight="1">
      <c r="A4" t="s">
        <v>1098</v>
      </c>
      <c r="B4" t="s">
        <v>1107</v>
      </c>
      <c r="C4" t="s">
        <v>1108</v>
      </c>
      <c r="D4" t="s">
        <v>1109</v>
      </c>
      <c r="E4" t="s">
        <v>1110</v>
      </c>
      <c r="F4" t="s">
        <v>1111</v>
      </c>
    </row>
    <row r="5" spans="1:6" ht="10.5" customHeight="1">
      <c r="A5" t="s">
        <v>1098</v>
      </c>
      <c r="B5" t="s">
        <v>1112</v>
      </c>
      <c r="C5" t="s">
        <v>1113</v>
      </c>
      <c r="D5" t="s">
        <v>1109</v>
      </c>
      <c r="E5" t="s">
        <v>1114</v>
      </c>
      <c r="F5" t="s">
        <v>1115</v>
      </c>
    </row>
    <row r="6" spans="1:6" ht="10.5" customHeight="1">
      <c r="A6" t="s">
        <v>1098</v>
      </c>
      <c r="B6" t="s">
        <v>1116</v>
      </c>
      <c r="C6" t="s">
        <v>1117</v>
      </c>
      <c r="D6" t="s">
        <v>1109</v>
      </c>
      <c r="E6" t="s">
        <v>1118</v>
      </c>
      <c r="F6" t="s">
        <v>1119</v>
      </c>
    </row>
    <row r="7" spans="1:6" ht="10.5" customHeight="1">
      <c r="A7" t="s">
        <v>1098</v>
      </c>
      <c r="B7" t="s">
        <v>1120</v>
      </c>
      <c r="C7" t="s">
        <v>1121</v>
      </c>
      <c r="D7" t="s">
        <v>1109</v>
      </c>
      <c r="E7" t="s">
        <v>1122</v>
      </c>
      <c r="F7" t="s">
        <v>1123</v>
      </c>
    </row>
    <row r="8" spans="1:6" ht="10.5" customHeight="1">
      <c r="A8" t="s">
        <v>1105</v>
      </c>
      <c r="B8" t="s">
        <v>1105</v>
      </c>
      <c r="C8" t="s">
        <v>1124</v>
      </c>
      <c r="D8" t="s">
        <v>1100</v>
      </c>
      <c r="E8" t="s">
        <v>1125</v>
      </c>
      <c r="F8" t="s">
        <v>1126</v>
      </c>
    </row>
    <row r="9" spans="1:6" ht="10.5" customHeight="1">
      <c r="A9" t="s">
        <v>1105</v>
      </c>
      <c r="B9" t="s">
        <v>1127</v>
      </c>
      <c r="C9" t="s">
        <v>1128</v>
      </c>
      <c r="D9" t="s">
        <v>1129</v>
      </c>
      <c r="E9" t="s">
        <v>1130</v>
      </c>
      <c r="F9" t="s">
        <v>1131</v>
      </c>
    </row>
    <row r="10" spans="1:6" ht="10.5" customHeight="1">
      <c r="A10" t="s">
        <v>1105</v>
      </c>
      <c r="B10" t="s">
        <v>1132</v>
      </c>
      <c r="C10" t="s">
        <v>1133</v>
      </c>
      <c r="D10" t="s">
        <v>1104</v>
      </c>
      <c r="E10" t="s">
        <v>1134</v>
      </c>
      <c r="F10" t="s">
        <v>1135</v>
      </c>
    </row>
    <row r="11" spans="1:6" ht="10.5" customHeight="1">
      <c r="A11" t="s">
        <v>1105</v>
      </c>
      <c r="B11" t="s">
        <v>1136</v>
      </c>
      <c r="C11" t="s">
        <v>1137</v>
      </c>
      <c r="D11" t="s">
        <v>1109</v>
      </c>
      <c r="E11" t="s">
        <v>1138</v>
      </c>
      <c r="F11" t="s">
        <v>1139</v>
      </c>
    </row>
    <row r="12" spans="1:6" ht="10.5" customHeight="1">
      <c r="A12" t="s">
        <v>1105</v>
      </c>
      <c r="B12" t="s">
        <v>1140</v>
      </c>
      <c r="C12" t="s">
        <v>1141</v>
      </c>
      <c r="D12" t="s">
        <v>1109</v>
      </c>
      <c r="E12" t="s">
        <v>1142</v>
      </c>
      <c r="F12" t="s">
        <v>1143</v>
      </c>
    </row>
    <row r="13" spans="1:6" ht="10.5" customHeight="1">
      <c r="A13" t="s">
        <v>1105</v>
      </c>
      <c r="B13" t="s">
        <v>1144</v>
      </c>
      <c r="C13" t="s">
        <v>1145</v>
      </c>
      <c r="D13" t="s">
        <v>1104</v>
      </c>
      <c r="E13" t="s">
        <v>1146</v>
      </c>
      <c r="F13" t="s">
        <v>1147</v>
      </c>
    </row>
    <row r="14" spans="1:6" ht="10.5" customHeight="1">
      <c r="A14" t="s">
        <v>1105</v>
      </c>
      <c r="B14" t="s">
        <v>1148</v>
      </c>
      <c r="C14" t="s">
        <v>1149</v>
      </c>
      <c r="D14" t="s">
        <v>1104</v>
      </c>
      <c r="E14" t="s">
        <v>1150</v>
      </c>
      <c r="F14" t="s">
        <v>1151</v>
      </c>
    </row>
    <row r="15" spans="1:6" ht="10.5" customHeight="1">
      <c r="A15" t="s">
        <v>1105</v>
      </c>
      <c r="B15" t="s">
        <v>1152</v>
      </c>
      <c r="C15" t="s">
        <v>1153</v>
      </c>
      <c r="D15" t="s">
        <v>1109</v>
      </c>
      <c r="E15" t="s">
        <v>1154</v>
      </c>
      <c r="F15" t="s">
        <v>1155</v>
      </c>
    </row>
    <row r="16" spans="1:6" ht="10.5" customHeight="1">
      <c r="A16" t="s">
        <v>1105</v>
      </c>
      <c r="B16" t="s">
        <v>1156</v>
      </c>
      <c r="C16" t="s">
        <v>1157</v>
      </c>
      <c r="D16" t="s">
        <v>1109</v>
      </c>
      <c r="E16" t="s">
        <v>1158</v>
      </c>
      <c r="F16" t="s">
        <v>1159</v>
      </c>
    </row>
    <row r="17" spans="1:6" ht="10.5" customHeight="1">
      <c r="A17" t="s">
        <v>1105</v>
      </c>
      <c r="B17" t="s">
        <v>1160</v>
      </c>
      <c r="C17" t="s">
        <v>1161</v>
      </c>
      <c r="D17" t="s">
        <v>1104</v>
      </c>
      <c r="E17" t="s">
        <v>1162</v>
      </c>
      <c r="F17" t="s">
        <v>1163</v>
      </c>
    </row>
    <row r="18" spans="1:6" ht="10.5" customHeight="1">
      <c r="A18" t="s">
        <v>1110</v>
      </c>
      <c r="B18" t="s">
        <v>1164</v>
      </c>
      <c r="C18" t="s">
        <v>1165</v>
      </c>
      <c r="D18" t="s">
        <v>1109</v>
      </c>
      <c r="E18" t="s">
        <v>1166</v>
      </c>
      <c r="F18" t="s">
        <v>1167</v>
      </c>
    </row>
    <row r="19" spans="1:6" ht="10.5" customHeight="1">
      <c r="A19" t="s">
        <v>1110</v>
      </c>
      <c r="B19" t="s">
        <v>1110</v>
      </c>
      <c r="C19" t="s">
        <v>1168</v>
      </c>
      <c r="D19" t="s">
        <v>1100</v>
      </c>
      <c r="E19" t="s">
        <v>1169</v>
      </c>
      <c r="F19" t="s">
        <v>1170</v>
      </c>
    </row>
    <row r="20" spans="1:6" ht="10.5" customHeight="1">
      <c r="A20" t="s">
        <v>1110</v>
      </c>
      <c r="B20" t="s">
        <v>1171</v>
      </c>
      <c r="C20" t="s">
        <v>1172</v>
      </c>
      <c r="D20" t="s">
        <v>1104</v>
      </c>
      <c r="E20" t="s">
        <v>1173</v>
      </c>
      <c r="F20" t="s">
        <v>1174</v>
      </c>
    </row>
    <row r="21" spans="1:6" ht="10.5" customHeight="1">
      <c r="A21" t="s">
        <v>1110</v>
      </c>
      <c r="B21" t="s">
        <v>1175</v>
      </c>
      <c r="C21" t="s">
        <v>1176</v>
      </c>
      <c r="D21" t="s">
        <v>1109</v>
      </c>
      <c r="E21" t="s">
        <v>1177</v>
      </c>
      <c r="F21" t="s">
        <v>1178</v>
      </c>
    </row>
    <row r="22" spans="1:6" ht="10.5" customHeight="1">
      <c r="A22" t="s">
        <v>1110</v>
      </c>
      <c r="B22" t="s">
        <v>1179</v>
      </c>
      <c r="C22" t="s">
        <v>1180</v>
      </c>
      <c r="D22" t="s">
        <v>1109</v>
      </c>
      <c r="E22" t="s">
        <v>1181</v>
      </c>
      <c r="F22" t="s">
        <v>1182</v>
      </c>
    </row>
    <row r="23" spans="1:6" ht="10.5" customHeight="1">
      <c r="A23" t="s">
        <v>1110</v>
      </c>
      <c r="B23" t="s">
        <v>1183</v>
      </c>
      <c r="C23" t="s">
        <v>1184</v>
      </c>
      <c r="D23" t="s">
        <v>1109</v>
      </c>
      <c r="E23" t="s">
        <v>1185</v>
      </c>
      <c r="F23" t="s">
        <v>1186</v>
      </c>
    </row>
    <row r="24" spans="1:6" ht="10.5" customHeight="1">
      <c r="A24" t="s">
        <v>1110</v>
      </c>
      <c r="B24" t="s">
        <v>1187</v>
      </c>
      <c r="C24" t="s">
        <v>1188</v>
      </c>
      <c r="D24" t="s">
        <v>1104</v>
      </c>
      <c r="E24" t="s">
        <v>1189</v>
      </c>
      <c r="F24" t="s">
        <v>1190</v>
      </c>
    </row>
    <row r="25" spans="1:6" ht="10.5" customHeight="1">
      <c r="A25" t="s">
        <v>1114</v>
      </c>
      <c r="B25" t="s">
        <v>1191</v>
      </c>
      <c r="C25" t="s">
        <v>1192</v>
      </c>
      <c r="D25" t="s">
        <v>1109</v>
      </c>
      <c r="E25" t="s">
        <v>64</v>
      </c>
      <c r="F25" t="s">
        <v>1193</v>
      </c>
    </row>
    <row r="26" spans="1:6" ht="10.5" customHeight="1">
      <c r="A26" t="s">
        <v>1114</v>
      </c>
      <c r="B26" t="s">
        <v>1194</v>
      </c>
      <c r="C26" t="s">
        <v>1195</v>
      </c>
      <c r="D26" t="s">
        <v>1104</v>
      </c>
    </row>
    <row r="27" spans="1:6" ht="10.5" customHeight="1">
      <c r="A27" t="s">
        <v>1114</v>
      </c>
      <c r="B27" t="s">
        <v>1114</v>
      </c>
      <c r="C27" t="s">
        <v>1196</v>
      </c>
      <c r="D27" t="s">
        <v>1100</v>
      </c>
    </row>
    <row r="28" spans="1:6" ht="10.5" customHeight="1">
      <c r="A28" t="s">
        <v>1114</v>
      </c>
      <c r="B28" t="s">
        <v>1197</v>
      </c>
      <c r="C28" t="s">
        <v>1198</v>
      </c>
      <c r="D28" t="s">
        <v>1129</v>
      </c>
    </row>
    <row r="29" spans="1:6" ht="10.5" customHeight="1">
      <c r="A29" t="s">
        <v>1114</v>
      </c>
      <c r="B29" t="s">
        <v>1199</v>
      </c>
      <c r="C29" t="s">
        <v>1200</v>
      </c>
      <c r="D29" t="s">
        <v>1109</v>
      </c>
    </row>
    <row r="30" spans="1:6" ht="10.5" customHeight="1">
      <c r="A30" t="s">
        <v>1114</v>
      </c>
      <c r="B30" t="s">
        <v>1201</v>
      </c>
      <c r="C30" t="s">
        <v>1202</v>
      </c>
      <c r="D30" t="s">
        <v>1109</v>
      </c>
    </row>
    <row r="31" spans="1:6" ht="10.5" customHeight="1">
      <c r="A31" t="s">
        <v>1114</v>
      </c>
      <c r="B31" t="s">
        <v>1203</v>
      </c>
      <c r="C31" t="s">
        <v>1204</v>
      </c>
      <c r="D31" t="s">
        <v>1109</v>
      </c>
    </row>
    <row r="32" spans="1:6" ht="10.5" customHeight="1">
      <c r="A32" t="s">
        <v>1114</v>
      </c>
      <c r="B32" t="s">
        <v>1205</v>
      </c>
      <c r="C32" t="s">
        <v>1206</v>
      </c>
      <c r="D32" t="s">
        <v>1109</v>
      </c>
    </row>
    <row r="33" spans="1:4" ht="10.5" customHeight="1">
      <c r="A33" t="s">
        <v>1114</v>
      </c>
      <c r="B33" t="s">
        <v>1207</v>
      </c>
      <c r="C33" t="s">
        <v>1208</v>
      </c>
      <c r="D33" t="s">
        <v>1109</v>
      </c>
    </row>
    <row r="34" spans="1:4" ht="10.5" customHeight="1">
      <c r="A34" t="s">
        <v>1118</v>
      </c>
      <c r="B34" t="s">
        <v>1209</v>
      </c>
      <c r="C34" t="s">
        <v>1210</v>
      </c>
      <c r="D34" t="s">
        <v>1109</v>
      </c>
    </row>
    <row r="35" spans="1:4" ht="10.5" customHeight="1">
      <c r="A35" t="s">
        <v>1118</v>
      </c>
      <c r="B35" t="s">
        <v>1211</v>
      </c>
      <c r="C35" t="s">
        <v>1212</v>
      </c>
      <c r="D35" t="s">
        <v>1109</v>
      </c>
    </row>
    <row r="36" spans="1:4" ht="10.5" customHeight="1">
      <c r="A36" t="s">
        <v>1118</v>
      </c>
      <c r="B36" t="s">
        <v>1213</v>
      </c>
      <c r="C36" t="s">
        <v>1214</v>
      </c>
      <c r="D36" t="s">
        <v>1109</v>
      </c>
    </row>
    <row r="37" spans="1:4" ht="10.5" customHeight="1">
      <c r="A37" t="s">
        <v>1118</v>
      </c>
      <c r="B37" t="s">
        <v>1118</v>
      </c>
      <c r="C37" t="s">
        <v>1215</v>
      </c>
      <c r="D37" t="s">
        <v>1100</v>
      </c>
    </row>
    <row r="38" spans="1:4" ht="10.5" customHeight="1">
      <c r="A38" t="s">
        <v>1118</v>
      </c>
      <c r="B38" t="s">
        <v>1216</v>
      </c>
      <c r="C38" t="s">
        <v>1217</v>
      </c>
      <c r="D38" t="s">
        <v>1104</v>
      </c>
    </row>
    <row r="39" spans="1:4" ht="10.5" customHeight="1">
      <c r="A39" t="s">
        <v>1118</v>
      </c>
      <c r="B39" t="s">
        <v>1218</v>
      </c>
      <c r="C39" t="s">
        <v>1219</v>
      </c>
      <c r="D39" t="s">
        <v>1109</v>
      </c>
    </row>
    <row r="40" spans="1:4" ht="10.5" customHeight="1">
      <c r="A40" t="s">
        <v>1118</v>
      </c>
      <c r="B40" t="s">
        <v>1220</v>
      </c>
      <c r="C40" t="s">
        <v>1221</v>
      </c>
      <c r="D40" t="s">
        <v>1109</v>
      </c>
    </row>
    <row r="41" spans="1:4" ht="10.5" customHeight="1">
      <c r="A41" t="s">
        <v>1118</v>
      </c>
      <c r="B41" t="s">
        <v>1222</v>
      </c>
      <c r="C41" t="s">
        <v>1223</v>
      </c>
      <c r="D41" t="s">
        <v>1109</v>
      </c>
    </row>
    <row r="42" spans="1:4" ht="10.5" customHeight="1">
      <c r="A42" t="s">
        <v>1118</v>
      </c>
      <c r="B42" t="s">
        <v>1224</v>
      </c>
      <c r="C42" t="s">
        <v>1225</v>
      </c>
      <c r="D42" t="s">
        <v>1104</v>
      </c>
    </row>
    <row r="43" spans="1:4" ht="10.5" customHeight="1">
      <c r="A43" t="s">
        <v>1122</v>
      </c>
      <c r="B43" t="s">
        <v>1226</v>
      </c>
      <c r="C43" t="s">
        <v>1227</v>
      </c>
      <c r="D43" t="s">
        <v>1109</v>
      </c>
    </row>
    <row r="44" spans="1:4" ht="10.5" customHeight="1">
      <c r="A44" t="s">
        <v>1122</v>
      </c>
      <c r="B44" t="s">
        <v>1228</v>
      </c>
      <c r="C44" t="s">
        <v>1229</v>
      </c>
      <c r="D44" t="s">
        <v>1109</v>
      </c>
    </row>
    <row r="45" spans="1:4" ht="10.5" customHeight="1">
      <c r="A45" t="s">
        <v>1122</v>
      </c>
      <c r="B45" t="s">
        <v>1230</v>
      </c>
      <c r="C45" t="s">
        <v>1231</v>
      </c>
      <c r="D45" t="s">
        <v>1109</v>
      </c>
    </row>
    <row r="46" spans="1:4" ht="10.5" customHeight="1">
      <c r="A46" t="s">
        <v>1122</v>
      </c>
      <c r="B46" t="s">
        <v>1122</v>
      </c>
      <c r="C46" t="s">
        <v>1232</v>
      </c>
      <c r="D46" t="s">
        <v>1100</v>
      </c>
    </row>
    <row r="47" spans="1:4" ht="10.5" customHeight="1">
      <c r="A47" t="s">
        <v>1122</v>
      </c>
      <c r="B47" t="s">
        <v>1233</v>
      </c>
      <c r="C47" t="s">
        <v>1234</v>
      </c>
      <c r="D47" t="s">
        <v>1104</v>
      </c>
    </row>
    <row r="48" spans="1:4" ht="10.5" customHeight="1">
      <c r="A48" t="s">
        <v>1122</v>
      </c>
      <c r="B48" t="s">
        <v>1235</v>
      </c>
      <c r="C48" t="s">
        <v>1236</v>
      </c>
      <c r="D48" t="s">
        <v>1109</v>
      </c>
    </row>
    <row r="49" spans="1:4" ht="10.5" customHeight="1">
      <c r="A49" t="s">
        <v>1122</v>
      </c>
      <c r="B49" t="s">
        <v>1237</v>
      </c>
      <c r="C49" t="s">
        <v>1238</v>
      </c>
      <c r="D49" t="s">
        <v>1109</v>
      </c>
    </row>
    <row r="50" spans="1:4" ht="10.5" customHeight="1">
      <c r="A50" t="s">
        <v>1125</v>
      </c>
      <c r="B50" t="s">
        <v>1239</v>
      </c>
      <c r="C50" t="s">
        <v>1240</v>
      </c>
      <c r="D50" t="s">
        <v>1109</v>
      </c>
    </row>
    <row r="51" spans="1:4" ht="10.5" customHeight="1">
      <c r="A51" t="s">
        <v>1125</v>
      </c>
      <c r="B51" t="s">
        <v>1241</v>
      </c>
      <c r="C51" t="s">
        <v>1242</v>
      </c>
      <c r="D51" t="s">
        <v>1109</v>
      </c>
    </row>
    <row r="52" spans="1:4" ht="10.5" customHeight="1">
      <c r="A52" t="s">
        <v>1125</v>
      </c>
      <c r="B52" t="s">
        <v>1243</v>
      </c>
      <c r="C52" t="s">
        <v>1244</v>
      </c>
      <c r="D52" t="s">
        <v>1109</v>
      </c>
    </row>
    <row r="53" spans="1:4" ht="10.5" customHeight="1">
      <c r="A53" t="s">
        <v>1125</v>
      </c>
      <c r="B53" t="s">
        <v>1245</v>
      </c>
      <c r="C53" t="s">
        <v>1246</v>
      </c>
      <c r="D53" t="s">
        <v>1104</v>
      </c>
    </row>
    <row r="54" spans="1:4" ht="10.5" customHeight="1">
      <c r="A54" t="s">
        <v>1125</v>
      </c>
      <c r="B54" t="s">
        <v>1125</v>
      </c>
      <c r="C54" t="s">
        <v>1247</v>
      </c>
      <c r="D54" t="s">
        <v>1100</v>
      </c>
    </row>
    <row r="55" spans="1:4" ht="10.5" customHeight="1">
      <c r="A55" t="s">
        <v>1125</v>
      </c>
      <c r="B55" t="s">
        <v>1248</v>
      </c>
      <c r="C55" t="s">
        <v>1249</v>
      </c>
      <c r="D55" t="s">
        <v>1104</v>
      </c>
    </row>
    <row r="56" spans="1:4" ht="10.5" customHeight="1">
      <c r="A56" t="s">
        <v>1125</v>
      </c>
      <c r="B56" t="s">
        <v>1250</v>
      </c>
      <c r="C56" t="s">
        <v>1251</v>
      </c>
      <c r="D56" t="s">
        <v>1109</v>
      </c>
    </row>
    <row r="57" spans="1:4" ht="10.5" customHeight="1">
      <c r="A57" t="s">
        <v>1125</v>
      </c>
      <c r="B57" t="s">
        <v>1252</v>
      </c>
      <c r="C57" t="s">
        <v>1253</v>
      </c>
      <c r="D57" t="s">
        <v>1109</v>
      </c>
    </row>
    <row r="58" spans="1:4" ht="10.5" customHeight="1">
      <c r="A58" t="s">
        <v>1130</v>
      </c>
      <c r="B58" t="s">
        <v>1254</v>
      </c>
      <c r="C58" t="s">
        <v>1255</v>
      </c>
      <c r="D58" t="s">
        <v>1109</v>
      </c>
    </row>
    <row r="59" spans="1:4" ht="10.5" customHeight="1">
      <c r="A59" t="s">
        <v>1130</v>
      </c>
      <c r="B59" t="s">
        <v>1130</v>
      </c>
      <c r="C59" t="s">
        <v>1256</v>
      </c>
      <c r="D59" t="s">
        <v>1100</v>
      </c>
    </row>
    <row r="60" spans="1:4" ht="10.5" customHeight="1">
      <c r="A60" t="s">
        <v>1130</v>
      </c>
      <c r="B60" t="s">
        <v>1257</v>
      </c>
      <c r="C60" t="s">
        <v>1258</v>
      </c>
      <c r="D60" t="s">
        <v>1104</v>
      </c>
    </row>
    <row r="61" spans="1:4" ht="10.5" customHeight="1">
      <c r="A61" t="s">
        <v>1130</v>
      </c>
      <c r="B61" t="s">
        <v>1259</v>
      </c>
      <c r="C61" t="s">
        <v>1260</v>
      </c>
      <c r="D61" t="s">
        <v>1109</v>
      </c>
    </row>
    <row r="62" spans="1:4" ht="10.5" customHeight="1">
      <c r="A62" t="s">
        <v>1130</v>
      </c>
      <c r="B62" t="s">
        <v>1261</v>
      </c>
      <c r="C62" t="s">
        <v>1262</v>
      </c>
      <c r="D62" t="s">
        <v>1104</v>
      </c>
    </row>
    <row r="63" spans="1:4" ht="10.5" customHeight="1">
      <c r="A63" t="s">
        <v>1130</v>
      </c>
      <c r="B63" t="s">
        <v>1263</v>
      </c>
      <c r="C63" t="s">
        <v>1264</v>
      </c>
      <c r="D63" t="s">
        <v>1109</v>
      </c>
    </row>
    <row r="64" spans="1:4" ht="10.5" customHeight="1">
      <c r="A64" t="s">
        <v>1130</v>
      </c>
      <c r="B64" t="s">
        <v>1265</v>
      </c>
      <c r="C64" t="s">
        <v>1266</v>
      </c>
      <c r="D64" t="s">
        <v>1109</v>
      </c>
    </row>
    <row r="65" spans="1:4" ht="10.5" customHeight="1">
      <c r="A65" t="s">
        <v>1130</v>
      </c>
      <c r="B65" t="s">
        <v>1267</v>
      </c>
      <c r="C65" t="s">
        <v>1268</v>
      </c>
      <c r="D65" t="s">
        <v>1109</v>
      </c>
    </row>
    <row r="66" spans="1:4" ht="10.5" customHeight="1">
      <c r="A66" t="s">
        <v>1130</v>
      </c>
      <c r="B66" t="s">
        <v>1269</v>
      </c>
      <c r="C66" t="s">
        <v>1270</v>
      </c>
      <c r="D66" t="s">
        <v>1109</v>
      </c>
    </row>
    <row r="67" spans="1:4" ht="10.5" customHeight="1">
      <c r="A67" t="s">
        <v>1134</v>
      </c>
      <c r="B67" t="s">
        <v>1271</v>
      </c>
      <c r="C67" t="s">
        <v>1272</v>
      </c>
      <c r="D67" t="s">
        <v>1109</v>
      </c>
    </row>
    <row r="68" spans="1:4" ht="10.5" customHeight="1">
      <c r="A68" t="s">
        <v>1134</v>
      </c>
      <c r="B68" t="s">
        <v>1273</v>
      </c>
      <c r="C68" t="s">
        <v>1274</v>
      </c>
      <c r="D68" t="s">
        <v>1109</v>
      </c>
    </row>
    <row r="69" spans="1:4" ht="10.5" customHeight="1">
      <c r="A69" t="s">
        <v>1134</v>
      </c>
      <c r="B69" t="s">
        <v>1275</v>
      </c>
      <c r="C69" t="s">
        <v>1276</v>
      </c>
      <c r="D69" t="s">
        <v>1109</v>
      </c>
    </row>
    <row r="70" spans="1:4" ht="10.5" customHeight="1">
      <c r="A70" t="s">
        <v>1134</v>
      </c>
      <c r="B70" t="s">
        <v>1277</v>
      </c>
      <c r="C70" t="s">
        <v>1278</v>
      </c>
      <c r="D70" t="s">
        <v>1109</v>
      </c>
    </row>
    <row r="71" spans="1:4" ht="10.5" customHeight="1">
      <c r="A71" t="s">
        <v>1134</v>
      </c>
      <c r="B71" t="s">
        <v>1134</v>
      </c>
      <c r="C71" t="s">
        <v>1279</v>
      </c>
      <c r="D71" t="s">
        <v>1100</v>
      </c>
    </row>
    <row r="72" spans="1:4" ht="10.5" customHeight="1">
      <c r="A72" t="s">
        <v>1134</v>
      </c>
      <c r="B72" t="s">
        <v>1280</v>
      </c>
      <c r="C72" t="s">
        <v>1281</v>
      </c>
      <c r="D72" t="s">
        <v>1104</v>
      </c>
    </row>
    <row r="73" spans="1:4" ht="10.5" customHeight="1">
      <c r="A73" t="s">
        <v>1134</v>
      </c>
      <c r="B73" t="s">
        <v>1282</v>
      </c>
      <c r="C73" t="s">
        <v>1283</v>
      </c>
      <c r="D73" t="s">
        <v>1109</v>
      </c>
    </row>
    <row r="74" spans="1:4" ht="10.5" customHeight="1">
      <c r="A74" t="s">
        <v>1134</v>
      </c>
      <c r="B74" t="s">
        <v>1284</v>
      </c>
      <c r="C74" t="s">
        <v>1285</v>
      </c>
      <c r="D74" t="s">
        <v>1109</v>
      </c>
    </row>
    <row r="75" spans="1:4" ht="10.5" customHeight="1">
      <c r="A75" t="s">
        <v>1134</v>
      </c>
      <c r="B75" t="s">
        <v>1286</v>
      </c>
      <c r="C75" t="s">
        <v>1287</v>
      </c>
      <c r="D75" t="s">
        <v>1109</v>
      </c>
    </row>
    <row r="76" spans="1:4" ht="10.5" customHeight="1">
      <c r="A76" t="s">
        <v>1134</v>
      </c>
      <c r="B76" t="s">
        <v>1288</v>
      </c>
      <c r="C76" t="s">
        <v>1289</v>
      </c>
      <c r="D76" t="s">
        <v>1109</v>
      </c>
    </row>
    <row r="77" spans="1:4" ht="10.5" customHeight="1">
      <c r="A77" t="s">
        <v>1138</v>
      </c>
      <c r="B77" t="s">
        <v>1290</v>
      </c>
      <c r="C77" t="s">
        <v>1291</v>
      </c>
      <c r="D77" t="s">
        <v>1109</v>
      </c>
    </row>
    <row r="78" spans="1:4" ht="10.5" customHeight="1">
      <c r="A78" t="s">
        <v>1138</v>
      </c>
      <c r="B78" t="s">
        <v>1138</v>
      </c>
      <c r="C78" t="s">
        <v>1292</v>
      </c>
      <c r="D78" t="s">
        <v>1100</v>
      </c>
    </row>
    <row r="79" spans="1:4" ht="10.5" customHeight="1">
      <c r="A79" t="s">
        <v>1138</v>
      </c>
      <c r="B79" t="s">
        <v>1293</v>
      </c>
      <c r="C79" t="s">
        <v>1294</v>
      </c>
      <c r="D79" t="s">
        <v>1109</v>
      </c>
    </row>
    <row r="80" spans="1:4" ht="10.5" customHeight="1">
      <c r="A80" t="s">
        <v>1138</v>
      </c>
      <c r="B80" t="s">
        <v>1295</v>
      </c>
      <c r="C80" t="s">
        <v>1296</v>
      </c>
      <c r="D80" t="s">
        <v>1109</v>
      </c>
    </row>
    <row r="81" spans="1:4" ht="10.5" customHeight="1">
      <c r="A81" t="s">
        <v>1138</v>
      </c>
      <c r="B81" t="s">
        <v>1297</v>
      </c>
      <c r="C81" t="s">
        <v>1298</v>
      </c>
      <c r="D81" t="s">
        <v>1109</v>
      </c>
    </row>
    <row r="82" spans="1:4" ht="10.5" customHeight="1">
      <c r="A82" t="s">
        <v>1138</v>
      </c>
      <c r="B82" t="s">
        <v>1299</v>
      </c>
      <c r="C82" t="s">
        <v>1300</v>
      </c>
      <c r="D82" t="s">
        <v>1109</v>
      </c>
    </row>
    <row r="83" spans="1:4" ht="10.5" customHeight="1">
      <c r="A83" t="s">
        <v>1142</v>
      </c>
      <c r="B83" t="s">
        <v>1301</v>
      </c>
      <c r="C83" t="s">
        <v>1302</v>
      </c>
      <c r="D83" t="s">
        <v>1109</v>
      </c>
    </row>
    <row r="84" spans="1:4" ht="10.5" customHeight="1">
      <c r="A84" t="s">
        <v>1142</v>
      </c>
      <c r="B84" t="s">
        <v>1303</v>
      </c>
      <c r="C84" t="s">
        <v>1304</v>
      </c>
      <c r="D84" t="s">
        <v>1109</v>
      </c>
    </row>
    <row r="85" spans="1:4" ht="10.5" customHeight="1">
      <c r="A85" t="s">
        <v>1142</v>
      </c>
      <c r="B85" t="s">
        <v>1142</v>
      </c>
      <c r="C85" t="s">
        <v>1305</v>
      </c>
      <c r="D85" t="s">
        <v>1100</v>
      </c>
    </row>
    <row r="86" spans="1:4" ht="10.5" customHeight="1">
      <c r="A86" t="s">
        <v>1142</v>
      </c>
      <c r="B86" t="s">
        <v>1306</v>
      </c>
      <c r="C86" t="s">
        <v>1307</v>
      </c>
      <c r="D86" t="s">
        <v>1104</v>
      </c>
    </row>
    <row r="87" spans="1:4" ht="10.5" customHeight="1">
      <c r="A87" t="s">
        <v>1142</v>
      </c>
      <c r="B87" t="s">
        <v>1308</v>
      </c>
      <c r="C87" t="s">
        <v>1309</v>
      </c>
      <c r="D87" t="s">
        <v>1109</v>
      </c>
    </row>
    <row r="88" spans="1:4" ht="10.5" customHeight="1">
      <c r="A88" t="s">
        <v>1142</v>
      </c>
      <c r="B88" t="s">
        <v>1310</v>
      </c>
      <c r="C88" t="s">
        <v>1311</v>
      </c>
      <c r="D88" t="s">
        <v>1109</v>
      </c>
    </row>
    <row r="89" spans="1:4" ht="10.5" customHeight="1">
      <c r="A89" t="s">
        <v>1142</v>
      </c>
      <c r="B89" t="s">
        <v>1312</v>
      </c>
      <c r="C89" t="s">
        <v>1313</v>
      </c>
      <c r="D89" t="s">
        <v>1109</v>
      </c>
    </row>
    <row r="90" spans="1:4" ht="10.5" customHeight="1">
      <c r="A90" t="s">
        <v>1146</v>
      </c>
      <c r="B90" t="s">
        <v>1314</v>
      </c>
      <c r="C90" t="s">
        <v>1315</v>
      </c>
      <c r="D90" t="s">
        <v>1109</v>
      </c>
    </row>
    <row r="91" spans="1:4" ht="10.5" customHeight="1">
      <c r="A91" t="s">
        <v>1146</v>
      </c>
      <c r="B91" t="s">
        <v>1146</v>
      </c>
      <c r="C91" t="s">
        <v>1316</v>
      </c>
      <c r="D91" t="s">
        <v>1100</v>
      </c>
    </row>
    <row r="92" spans="1:4" ht="10.5" customHeight="1">
      <c r="A92" t="s">
        <v>1146</v>
      </c>
      <c r="B92" t="s">
        <v>1317</v>
      </c>
      <c r="C92" t="s">
        <v>1318</v>
      </c>
      <c r="D92" t="s">
        <v>1104</v>
      </c>
    </row>
    <row r="93" spans="1:4" ht="10.5" customHeight="1">
      <c r="A93" t="s">
        <v>1146</v>
      </c>
      <c r="B93" t="s">
        <v>1319</v>
      </c>
      <c r="C93" t="s">
        <v>1320</v>
      </c>
      <c r="D93" t="s">
        <v>1109</v>
      </c>
    </row>
    <row r="94" spans="1:4" ht="10.5" customHeight="1">
      <c r="A94" t="s">
        <v>1146</v>
      </c>
      <c r="B94" t="s">
        <v>1321</v>
      </c>
      <c r="C94" t="s">
        <v>1322</v>
      </c>
      <c r="D94" t="s">
        <v>1109</v>
      </c>
    </row>
    <row r="95" spans="1:4" ht="10.5" customHeight="1">
      <c r="A95" t="s">
        <v>1146</v>
      </c>
      <c r="B95" t="s">
        <v>1323</v>
      </c>
      <c r="C95" t="s">
        <v>1324</v>
      </c>
      <c r="D95" t="s">
        <v>1109</v>
      </c>
    </row>
    <row r="96" spans="1:4" ht="10.5" customHeight="1">
      <c r="A96" t="s">
        <v>1146</v>
      </c>
      <c r="B96" t="s">
        <v>1325</v>
      </c>
      <c r="C96" t="s">
        <v>1326</v>
      </c>
      <c r="D96" t="s">
        <v>1109</v>
      </c>
    </row>
    <row r="97" spans="1:4" ht="10.5" customHeight="1">
      <c r="A97" t="s">
        <v>1150</v>
      </c>
      <c r="B97" t="s">
        <v>1327</v>
      </c>
      <c r="C97" t="s">
        <v>1328</v>
      </c>
      <c r="D97" t="s">
        <v>1109</v>
      </c>
    </row>
    <row r="98" spans="1:4" ht="10.5" customHeight="1">
      <c r="A98" t="s">
        <v>1150</v>
      </c>
      <c r="B98" t="s">
        <v>1329</v>
      </c>
      <c r="C98" t="s">
        <v>1330</v>
      </c>
      <c r="D98" t="s">
        <v>1109</v>
      </c>
    </row>
    <row r="99" spans="1:4" ht="10.5" customHeight="1">
      <c r="A99" t="s">
        <v>1150</v>
      </c>
      <c r="B99" t="s">
        <v>1331</v>
      </c>
      <c r="C99" t="s">
        <v>1332</v>
      </c>
      <c r="D99" t="s">
        <v>1109</v>
      </c>
    </row>
    <row r="100" spans="1:4" ht="10.5" customHeight="1">
      <c r="A100" t="s">
        <v>1150</v>
      </c>
      <c r="B100" t="s">
        <v>1333</v>
      </c>
      <c r="C100" t="s">
        <v>1334</v>
      </c>
      <c r="D100" t="s">
        <v>1109</v>
      </c>
    </row>
    <row r="101" spans="1:4" ht="10.5" customHeight="1">
      <c r="A101" t="s">
        <v>1150</v>
      </c>
      <c r="B101" t="s">
        <v>1150</v>
      </c>
      <c r="C101" t="s">
        <v>1335</v>
      </c>
      <c r="D101" t="s">
        <v>1100</v>
      </c>
    </row>
    <row r="102" spans="1:4" ht="10.5" customHeight="1">
      <c r="A102" t="s">
        <v>1150</v>
      </c>
      <c r="B102" t="s">
        <v>1336</v>
      </c>
      <c r="C102" t="s">
        <v>1337</v>
      </c>
      <c r="D102" t="s">
        <v>1104</v>
      </c>
    </row>
    <row r="103" spans="1:4" ht="10.5" customHeight="1">
      <c r="A103" t="s">
        <v>1154</v>
      </c>
      <c r="B103" t="s">
        <v>1338</v>
      </c>
      <c r="C103" t="s">
        <v>1339</v>
      </c>
      <c r="D103" t="s">
        <v>1109</v>
      </c>
    </row>
    <row r="104" spans="1:4" ht="10.5" customHeight="1">
      <c r="A104" t="s">
        <v>1154</v>
      </c>
      <c r="B104" t="s">
        <v>1340</v>
      </c>
      <c r="C104" t="s">
        <v>1341</v>
      </c>
      <c r="D104" t="s">
        <v>1104</v>
      </c>
    </row>
    <row r="105" spans="1:4" ht="10.5" customHeight="1">
      <c r="A105" t="s">
        <v>1154</v>
      </c>
      <c r="B105" t="s">
        <v>1342</v>
      </c>
      <c r="C105" t="s">
        <v>1343</v>
      </c>
      <c r="D105" t="s">
        <v>1109</v>
      </c>
    </row>
    <row r="106" spans="1:4" ht="10.5" customHeight="1">
      <c r="A106" t="s">
        <v>1154</v>
      </c>
      <c r="B106" t="s">
        <v>1154</v>
      </c>
      <c r="C106" t="s">
        <v>1344</v>
      </c>
      <c r="D106" t="s">
        <v>1100</v>
      </c>
    </row>
    <row r="107" spans="1:4" ht="10.5" customHeight="1">
      <c r="A107" t="s">
        <v>1154</v>
      </c>
      <c r="B107" t="s">
        <v>1345</v>
      </c>
      <c r="C107" t="s">
        <v>1346</v>
      </c>
      <c r="D107" t="s">
        <v>1129</v>
      </c>
    </row>
    <row r="108" spans="1:4" ht="10.5" customHeight="1">
      <c r="A108" t="s">
        <v>1154</v>
      </c>
      <c r="B108" t="s">
        <v>1347</v>
      </c>
      <c r="C108" t="s">
        <v>1348</v>
      </c>
      <c r="D108" t="s">
        <v>1104</v>
      </c>
    </row>
    <row r="109" spans="1:4" ht="10.5" customHeight="1">
      <c r="A109" t="s">
        <v>1154</v>
      </c>
      <c r="B109" t="s">
        <v>1349</v>
      </c>
      <c r="C109" t="s">
        <v>1350</v>
      </c>
      <c r="D109" t="s">
        <v>1109</v>
      </c>
    </row>
    <row r="110" spans="1:4" ht="10.5" customHeight="1">
      <c r="A110" t="s">
        <v>1158</v>
      </c>
      <c r="B110" t="s">
        <v>1351</v>
      </c>
      <c r="C110" t="s">
        <v>1352</v>
      </c>
      <c r="D110" t="s">
        <v>1109</v>
      </c>
    </row>
    <row r="111" spans="1:4" ht="10.5" customHeight="1">
      <c r="A111" t="s">
        <v>1158</v>
      </c>
      <c r="B111" t="s">
        <v>1353</v>
      </c>
      <c r="C111" t="s">
        <v>1354</v>
      </c>
      <c r="D111" t="s">
        <v>1109</v>
      </c>
    </row>
    <row r="112" spans="1:4" ht="10.5" customHeight="1">
      <c r="A112" t="s">
        <v>1158</v>
      </c>
      <c r="B112" t="s">
        <v>1355</v>
      </c>
      <c r="C112" t="s">
        <v>1356</v>
      </c>
      <c r="D112" t="s">
        <v>1109</v>
      </c>
    </row>
    <row r="113" spans="1:4" ht="10.5" customHeight="1">
      <c r="A113" t="s">
        <v>1158</v>
      </c>
      <c r="B113" t="s">
        <v>1158</v>
      </c>
      <c r="C113" t="s">
        <v>1357</v>
      </c>
      <c r="D113" t="s">
        <v>1100</v>
      </c>
    </row>
    <row r="114" spans="1:4" ht="10.5" customHeight="1">
      <c r="A114" t="s">
        <v>1158</v>
      </c>
      <c r="B114" t="s">
        <v>1358</v>
      </c>
      <c r="C114" t="s">
        <v>1359</v>
      </c>
      <c r="D114" t="s">
        <v>1104</v>
      </c>
    </row>
    <row r="115" spans="1:4" ht="10.5" customHeight="1">
      <c r="A115" t="s">
        <v>1158</v>
      </c>
      <c r="B115" t="s">
        <v>1360</v>
      </c>
      <c r="C115" t="s">
        <v>1361</v>
      </c>
      <c r="D115" t="s">
        <v>1109</v>
      </c>
    </row>
    <row r="116" spans="1:4" ht="10.5" customHeight="1">
      <c r="A116" t="s">
        <v>1162</v>
      </c>
      <c r="B116" t="s">
        <v>1362</v>
      </c>
      <c r="C116" t="s">
        <v>1363</v>
      </c>
      <c r="D116" t="s">
        <v>1109</v>
      </c>
    </row>
    <row r="117" spans="1:4" ht="10.5" customHeight="1">
      <c r="A117" t="s">
        <v>1162</v>
      </c>
      <c r="B117" t="s">
        <v>1364</v>
      </c>
      <c r="C117" t="s">
        <v>1365</v>
      </c>
      <c r="D117" t="s">
        <v>1109</v>
      </c>
    </row>
    <row r="118" spans="1:4" ht="10.5" customHeight="1">
      <c r="A118" t="s">
        <v>1162</v>
      </c>
      <c r="B118" t="s">
        <v>1366</v>
      </c>
      <c r="C118" t="s">
        <v>1367</v>
      </c>
      <c r="D118" t="s">
        <v>1109</v>
      </c>
    </row>
    <row r="119" spans="1:4" ht="10.5" customHeight="1">
      <c r="A119" t="s">
        <v>1162</v>
      </c>
      <c r="B119" t="s">
        <v>1368</v>
      </c>
      <c r="C119" t="s">
        <v>1369</v>
      </c>
      <c r="D119" t="s">
        <v>1109</v>
      </c>
    </row>
    <row r="120" spans="1:4" ht="10.5" customHeight="1">
      <c r="A120" t="s">
        <v>1162</v>
      </c>
      <c r="B120" t="s">
        <v>1370</v>
      </c>
      <c r="C120" t="s">
        <v>1371</v>
      </c>
      <c r="D120" t="s">
        <v>1109</v>
      </c>
    </row>
    <row r="121" spans="1:4" ht="10.5" customHeight="1">
      <c r="A121" t="s">
        <v>1162</v>
      </c>
      <c r="B121" t="s">
        <v>1162</v>
      </c>
      <c r="C121" t="s">
        <v>1372</v>
      </c>
      <c r="D121" t="s">
        <v>1100</v>
      </c>
    </row>
    <row r="122" spans="1:4" ht="10.5" customHeight="1">
      <c r="A122" t="s">
        <v>1162</v>
      </c>
      <c r="B122" t="s">
        <v>1373</v>
      </c>
      <c r="C122" t="s">
        <v>1374</v>
      </c>
      <c r="D122" t="s">
        <v>1104</v>
      </c>
    </row>
    <row r="123" spans="1:4" ht="10.5" customHeight="1">
      <c r="A123" t="s">
        <v>1162</v>
      </c>
      <c r="B123" t="s">
        <v>1375</v>
      </c>
      <c r="C123" t="s">
        <v>1376</v>
      </c>
      <c r="D123" t="s">
        <v>1109</v>
      </c>
    </row>
    <row r="124" spans="1:4" ht="10.5" customHeight="1">
      <c r="A124" t="s">
        <v>1166</v>
      </c>
      <c r="B124" t="s">
        <v>1377</v>
      </c>
      <c r="C124" t="s">
        <v>1378</v>
      </c>
      <c r="D124" t="s">
        <v>1109</v>
      </c>
    </row>
    <row r="125" spans="1:4" ht="10.5" customHeight="1">
      <c r="A125" t="s">
        <v>1166</v>
      </c>
      <c r="B125" t="s">
        <v>1379</v>
      </c>
      <c r="C125" t="s">
        <v>1380</v>
      </c>
      <c r="D125" t="s">
        <v>1109</v>
      </c>
    </row>
    <row r="126" spans="1:4" ht="10.5" customHeight="1">
      <c r="A126" t="s">
        <v>1166</v>
      </c>
      <c r="B126" t="s">
        <v>1381</v>
      </c>
      <c r="C126" t="s">
        <v>1382</v>
      </c>
      <c r="D126" t="s">
        <v>1109</v>
      </c>
    </row>
    <row r="127" spans="1:4" ht="10.5" customHeight="1">
      <c r="A127" t="s">
        <v>1166</v>
      </c>
      <c r="B127" t="s">
        <v>1383</v>
      </c>
      <c r="C127" t="s">
        <v>1384</v>
      </c>
      <c r="D127" t="s">
        <v>1109</v>
      </c>
    </row>
    <row r="128" spans="1:4" ht="10.5" customHeight="1">
      <c r="A128" t="s">
        <v>1166</v>
      </c>
      <c r="B128" t="s">
        <v>1166</v>
      </c>
      <c r="C128" t="s">
        <v>1385</v>
      </c>
      <c r="D128" t="s">
        <v>1100</v>
      </c>
    </row>
    <row r="129" spans="1:4" ht="10.5" customHeight="1">
      <c r="A129" t="s">
        <v>1166</v>
      </c>
      <c r="B129" t="s">
        <v>1386</v>
      </c>
      <c r="C129" t="s">
        <v>1387</v>
      </c>
      <c r="D129" t="s">
        <v>1104</v>
      </c>
    </row>
    <row r="130" spans="1:4" ht="10.5" customHeight="1">
      <c r="A130" t="s">
        <v>1166</v>
      </c>
      <c r="B130" t="s">
        <v>1388</v>
      </c>
      <c r="C130" t="s">
        <v>1389</v>
      </c>
      <c r="D130" t="s">
        <v>1109</v>
      </c>
    </row>
    <row r="131" spans="1:4" ht="10.5" customHeight="1">
      <c r="A131" t="s">
        <v>1166</v>
      </c>
      <c r="B131" t="s">
        <v>1390</v>
      </c>
      <c r="C131" t="s">
        <v>1391</v>
      </c>
      <c r="D131" t="s">
        <v>1109</v>
      </c>
    </row>
    <row r="132" spans="1:4" ht="10.5" customHeight="1">
      <c r="A132" t="s">
        <v>1169</v>
      </c>
      <c r="B132" t="s">
        <v>1392</v>
      </c>
      <c r="C132" t="s">
        <v>1393</v>
      </c>
      <c r="D132" t="s">
        <v>1109</v>
      </c>
    </row>
    <row r="133" spans="1:4" ht="10.5" customHeight="1">
      <c r="A133" t="s">
        <v>1169</v>
      </c>
      <c r="B133" t="s">
        <v>1394</v>
      </c>
      <c r="C133" t="s">
        <v>1395</v>
      </c>
      <c r="D133" t="s">
        <v>1109</v>
      </c>
    </row>
    <row r="134" spans="1:4" ht="10.5" customHeight="1">
      <c r="A134" t="s">
        <v>1169</v>
      </c>
      <c r="B134" t="s">
        <v>1396</v>
      </c>
      <c r="C134" t="s">
        <v>1397</v>
      </c>
      <c r="D134" t="s">
        <v>1109</v>
      </c>
    </row>
    <row r="135" spans="1:4" ht="10.5" customHeight="1">
      <c r="A135" t="s">
        <v>1169</v>
      </c>
      <c r="B135" t="s">
        <v>1398</v>
      </c>
      <c r="C135" t="s">
        <v>1399</v>
      </c>
      <c r="D135" t="s">
        <v>1109</v>
      </c>
    </row>
    <row r="136" spans="1:4" ht="10.5" customHeight="1">
      <c r="A136" t="s">
        <v>1169</v>
      </c>
      <c r="B136" t="s">
        <v>1169</v>
      </c>
      <c r="C136" t="s">
        <v>1400</v>
      </c>
      <c r="D136" t="s">
        <v>1100</v>
      </c>
    </row>
    <row r="137" spans="1:4" ht="10.5" customHeight="1">
      <c r="A137" t="s">
        <v>1169</v>
      </c>
      <c r="B137" t="s">
        <v>1401</v>
      </c>
      <c r="C137" t="s">
        <v>1402</v>
      </c>
      <c r="D137" t="s">
        <v>1104</v>
      </c>
    </row>
    <row r="138" spans="1:4" ht="10.5" customHeight="1">
      <c r="A138" t="s">
        <v>1169</v>
      </c>
      <c r="B138" t="s">
        <v>1403</v>
      </c>
      <c r="C138" t="s">
        <v>1404</v>
      </c>
      <c r="D138" t="s">
        <v>1109</v>
      </c>
    </row>
    <row r="139" spans="1:4" ht="10.5" customHeight="1">
      <c r="A139" t="s">
        <v>1173</v>
      </c>
      <c r="B139" t="s">
        <v>1405</v>
      </c>
      <c r="C139" t="s">
        <v>1406</v>
      </c>
      <c r="D139" t="s">
        <v>1109</v>
      </c>
    </row>
    <row r="140" spans="1:4" ht="10.5" customHeight="1">
      <c r="A140" t="s">
        <v>1173</v>
      </c>
      <c r="B140" t="s">
        <v>1407</v>
      </c>
      <c r="C140" t="s">
        <v>1408</v>
      </c>
      <c r="D140" t="s">
        <v>1109</v>
      </c>
    </row>
    <row r="141" spans="1:4" ht="10.5" customHeight="1">
      <c r="A141" t="s">
        <v>1173</v>
      </c>
      <c r="B141" t="s">
        <v>1409</v>
      </c>
      <c r="C141" t="s">
        <v>1410</v>
      </c>
      <c r="D141" t="s">
        <v>1104</v>
      </c>
    </row>
    <row r="142" spans="1:4" ht="10.5" customHeight="1">
      <c r="A142" t="s">
        <v>1173</v>
      </c>
      <c r="B142" t="s">
        <v>1411</v>
      </c>
      <c r="C142" t="s">
        <v>1412</v>
      </c>
      <c r="D142" t="s">
        <v>1109</v>
      </c>
    </row>
    <row r="143" spans="1:4" ht="10.5" customHeight="1">
      <c r="A143" t="s">
        <v>1173</v>
      </c>
      <c r="B143" t="s">
        <v>1413</v>
      </c>
      <c r="C143" t="s">
        <v>1414</v>
      </c>
      <c r="D143" t="s">
        <v>1109</v>
      </c>
    </row>
    <row r="144" spans="1:4" ht="10.5" customHeight="1">
      <c r="A144" t="s">
        <v>1173</v>
      </c>
      <c r="B144" t="s">
        <v>1173</v>
      </c>
      <c r="C144" t="s">
        <v>1415</v>
      </c>
      <c r="D144" t="s">
        <v>1100</v>
      </c>
    </row>
    <row r="145" spans="1:4" ht="10.5" customHeight="1">
      <c r="A145" t="s">
        <v>1173</v>
      </c>
      <c r="B145" t="s">
        <v>1416</v>
      </c>
      <c r="C145" t="s">
        <v>1417</v>
      </c>
      <c r="D145" t="s">
        <v>1109</v>
      </c>
    </row>
    <row r="146" spans="1:4" ht="10.5" customHeight="1">
      <c r="A146" t="s">
        <v>1177</v>
      </c>
      <c r="B146" t="s">
        <v>1418</v>
      </c>
      <c r="C146" t="s">
        <v>1419</v>
      </c>
      <c r="D146" t="s">
        <v>1109</v>
      </c>
    </row>
    <row r="147" spans="1:4" ht="10.5" customHeight="1">
      <c r="A147" t="s">
        <v>1177</v>
      </c>
      <c r="B147" t="s">
        <v>1239</v>
      </c>
      <c r="C147" t="s">
        <v>1420</v>
      </c>
      <c r="D147" t="s">
        <v>1109</v>
      </c>
    </row>
    <row r="148" spans="1:4" ht="10.5" customHeight="1">
      <c r="A148" t="s">
        <v>1177</v>
      </c>
      <c r="B148" t="s">
        <v>1421</v>
      </c>
      <c r="C148" t="s">
        <v>1422</v>
      </c>
      <c r="D148" t="s">
        <v>1109</v>
      </c>
    </row>
    <row r="149" spans="1:4" ht="10.5" customHeight="1">
      <c r="A149" t="s">
        <v>1177</v>
      </c>
      <c r="B149" t="s">
        <v>1423</v>
      </c>
      <c r="C149" t="s">
        <v>1424</v>
      </c>
      <c r="D149" t="s">
        <v>1109</v>
      </c>
    </row>
    <row r="150" spans="1:4" ht="10.5" customHeight="1">
      <c r="A150" t="s">
        <v>1177</v>
      </c>
      <c r="B150" t="s">
        <v>1425</v>
      </c>
      <c r="C150" t="s">
        <v>1426</v>
      </c>
      <c r="D150" t="s">
        <v>1109</v>
      </c>
    </row>
    <row r="151" spans="1:4" ht="10.5" customHeight="1">
      <c r="A151" t="s">
        <v>1177</v>
      </c>
      <c r="B151" t="s">
        <v>1427</v>
      </c>
      <c r="C151" t="s">
        <v>1428</v>
      </c>
      <c r="D151" t="s">
        <v>1109</v>
      </c>
    </row>
    <row r="152" spans="1:4" ht="10.5" customHeight="1">
      <c r="A152" t="s">
        <v>1177</v>
      </c>
      <c r="B152" t="s">
        <v>1429</v>
      </c>
      <c r="C152" t="s">
        <v>1430</v>
      </c>
      <c r="D152" t="s">
        <v>1109</v>
      </c>
    </row>
    <row r="153" spans="1:4" ht="10.5" customHeight="1">
      <c r="A153" t="s">
        <v>1177</v>
      </c>
      <c r="B153" t="s">
        <v>1177</v>
      </c>
      <c r="C153" t="s">
        <v>1431</v>
      </c>
      <c r="D153" t="s">
        <v>1100</v>
      </c>
    </row>
    <row r="154" spans="1:4" ht="10.5" customHeight="1">
      <c r="A154" t="s">
        <v>1177</v>
      </c>
      <c r="B154" t="s">
        <v>1432</v>
      </c>
      <c r="C154" t="s">
        <v>1433</v>
      </c>
      <c r="D154" t="s">
        <v>1104</v>
      </c>
    </row>
    <row r="155" spans="1:4" ht="10.5" customHeight="1">
      <c r="A155" t="s">
        <v>1181</v>
      </c>
      <c r="B155" t="s">
        <v>1434</v>
      </c>
      <c r="C155" t="s">
        <v>1435</v>
      </c>
      <c r="D155" t="s">
        <v>1109</v>
      </c>
    </row>
    <row r="156" spans="1:4" ht="10.5" customHeight="1">
      <c r="A156" t="s">
        <v>1181</v>
      </c>
      <c r="B156" t="s">
        <v>1436</v>
      </c>
      <c r="C156" t="s">
        <v>1437</v>
      </c>
      <c r="D156" t="s">
        <v>1109</v>
      </c>
    </row>
    <row r="157" spans="1:4" ht="10.5" customHeight="1">
      <c r="A157" t="s">
        <v>1181</v>
      </c>
      <c r="B157" t="s">
        <v>1438</v>
      </c>
      <c r="C157" t="s">
        <v>1439</v>
      </c>
      <c r="D157" t="s">
        <v>1109</v>
      </c>
    </row>
    <row r="158" spans="1:4" ht="10.5" customHeight="1">
      <c r="A158" t="s">
        <v>1181</v>
      </c>
      <c r="B158" t="s">
        <v>1440</v>
      </c>
      <c r="C158" t="s">
        <v>1441</v>
      </c>
      <c r="D158" t="s">
        <v>1109</v>
      </c>
    </row>
    <row r="159" spans="1:4" ht="10.5" customHeight="1">
      <c r="A159" t="s">
        <v>1181</v>
      </c>
      <c r="B159" t="s">
        <v>1442</v>
      </c>
      <c r="C159" t="s">
        <v>1443</v>
      </c>
      <c r="D159" t="s">
        <v>1109</v>
      </c>
    </row>
    <row r="160" spans="1:4" ht="10.5" customHeight="1">
      <c r="A160" t="s">
        <v>1181</v>
      </c>
      <c r="B160" t="s">
        <v>1444</v>
      </c>
      <c r="C160" t="s">
        <v>1445</v>
      </c>
      <c r="D160" t="s">
        <v>1109</v>
      </c>
    </row>
    <row r="161" spans="1:4" ht="10.5" customHeight="1">
      <c r="A161" t="s">
        <v>1181</v>
      </c>
      <c r="B161" t="s">
        <v>1446</v>
      </c>
      <c r="C161" t="s">
        <v>1447</v>
      </c>
      <c r="D161" t="s">
        <v>1109</v>
      </c>
    </row>
    <row r="162" spans="1:4" ht="10.5" customHeight="1">
      <c r="A162" t="s">
        <v>1181</v>
      </c>
      <c r="B162" t="s">
        <v>1448</v>
      </c>
      <c r="C162" t="s">
        <v>1449</v>
      </c>
      <c r="D162" t="s">
        <v>1109</v>
      </c>
    </row>
    <row r="163" spans="1:4" ht="10.5" customHeight="1">
      <c r="A163" t="s">
        <v>1181</v>
      </c>
      <c r="B163" t="s">
        <v>1450</v>
      </c>
      <c r="C163" t="s">
        <v>1451</v>
      </c>
      <c r="D163" t="s">
        <v>1109</v>
      </c>
    </row>
    <row r="164" spans="1:4" ht="10.5" customHeight="1">
      <c r="A164" t="s">
        <v>1181</v>
      </c>
      <c r="B164" t="s">
        <v>1181</v>
      </c>
      <c r="C164" t="s">
        <v>1452</v>
      </c>
      <c r="D164" t="s">
        <v>1100</v>
      </c>
    </row>
    <row r="165" spans="1:4" ht="10.5" customHeight="1">
      <c r="A165" t="s">
        <v>1181</v>
      </c>
      <c r="B165" t="s">
        <v>1453</v>
      </c>
      <c r="C165" t="s">
        <v>1454</v>
      </c>
      <c r="D165" t="s">
        <v>1104</v>
      </c>
    </row>
    <row r="166" spans="1:4" ht="10.5" customHeight="1">
      <c r="A166" t="s">
        <v>1185</v>
      </c>
      <c r="B166" t="s">
        <v>1185</v>
      </c>
      <c r="C166" t="s">
        <v>1455</v>
      </c>
      <c r="D166" t="s">
        <v>1456</v>
      </c>
    </row>
    <row r="167" spans="1:4" ht="10.5" customHeight="1">
      <c r="A167" t="s">
        <v>1189</v>
      </c>
      <c r="B167" t="s">
        <v>1189</v>
      </c>
      <c r="C167" t="s">
        <v>1457</v>
      </c>
      <c r="D167" t="s">
        <v>1456</v>
      </c>
    </row>
    <row r="168" spans="1:4" ht="10.5" customHeight="1">
      <c r="A168" t="s">
        <v>64</v>
      </c>
      <c r="B168" t="s">
        <v>64</v>
      </c>
      <c r="C168" t="s">
        <v>69</v>
      </c>
      <c r="D168" t="s">
        <v>1456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:E3"/>
  <sheetViews>
    <sheetView showGridLines="0" zoomScale="80" workbookViewId="0"/>
  </sheetViews>
  <sheetFormatPr defaultRowHeight="10.5" customHeight="1"/>
  <cols>
    <col min="1" max="1" width="9.140625" style="1"/>
  </cols>
  <sheetData>
    <row r="1" spans="1:5" ht="11.25" customHeight="1">
      <c r="A1" s="58" t="s">
        <v>830</v>
      </c>
      <c r="B1" t="s">
        <v>41</v>
      </c>
      <c r="C1" t="s">
        <v>32</v>
      </c>
      <c r="D1" t="s">
        <v>35</v>
      </c>
      <c r="E1" t="s">
        <v>38</v>
      </c>
    </row>
    <row r="2" spans="1:5" ht="10.5" customHeight="1">
      <c r="A2" s="1" t="s">
        <v>841</v>
      </c>
      <c r="B2" t="s">
        <v>850</v>
      </c>
      <c r="C2" t="s">
        <v>1458</v>
      </c>
      <c r="D2" t="s">
        <v>1459</v>
      </c>
      <c r="E2" t="s">
        <v>1460</v>
      </c>
    </row>
    <row r="3" spans="1:5" ht="10.5" customHeight="1">
      <c r="B3" t="s">
        <v>186</v>
      </c>
      <c r="C3" t="s">
        <v>184</v>
      </c>
      <c r="D3" t="s">
        <v>187</v>
      </c>
      <c r="E3" t="s">
        <v>188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1461</v>
      </c>
      <c r="C2" t="s">
        <v>1462</v>
      </c>
      <c r="D2" t="s">
        <v>1463</v>
      </c>
      <c r="E2" t="s">
        <v>1464</v>
      </c>
      <c r="F2" t="s">
        <v>1465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830</v>
      </c>
      <c r="B1" s="1" t="s">
        <v>44</v>
      </c>
    </row>
    <row r="2" spans="1:2" ht="11.25" customHeight="1">
      <c r="A2" s="1" t="s">
        <v>841</v>
      </c>
      <c r="B2" s="50" t="s">
        <v>1466</v>
      </c>
    </row>
    <row r="3" spans="1:2" ht="11.25" customHeight="1">
      <c r="B3" s="50" t="s">
        <v>1467</v>
      </c>
    </row>
    <row r="4" spans="1:2" ht="11.25" customHeight="1">
      <c r="B4" s="50" t="s">
        <v>1468</v>
      </c>
    </row>
    <row r="5" spans="1:2" ht="11.25" customHeight="1">
      <c r="B5" s="50" t="s">
        <v>1469</v>
      </c>
    </row>
    <row r="6" spans="1:2" ht="11.25" customHeight="1">
      <c r="B6" s="50" t="s">
        <v>1470</v>
      </c>
    </row>
    <row r="7" spans="1:2" ht="11.25" customHeight="1">
      <c r="B7" s="50" t="s">
        <v>1471</v>
      </c>
    </row>
    <row r="8" spans="1:2" ht="11.25" customHeight="1">
      <c r="B8" s="50" t="s">
        <v>1472</v>
      </c>
    </row>
    <row r="9" spans="1:2" ht="11.25" customHeight="1">
      <c r="B9" s="50" t="s">
        <v>1473</v>
      </c>
    </row>
    <row r="10" spans="1:2" ht="11.25" customHeight="1">
      <c r="B10" s="50" t="s">
        <v>1474</v>
      </c>
    </row>
    <row r="11" spans="1:2" ht="11.25" customHeight="1">
      <c r="B11" s="50" t="s">
        <v>1475</v>
      </c>
    </row>
    <row r="12" spans="1:2" ht="11.25" customHeight="1">
      <c r="B12" s="50" t="s">
        <v>1476</v>
      </c>
    </row>
    <row r="13" spans="1:2" ht="11.25" customHeight="1">
      <c r="B13" s="50" t="s">
        <v>1477</v>
      </c>
    </row>
    <row r="14" spans="1:2" ht="11.25" customHeight="1">
      <c r="B14" s="50" t="s">
        <v>1478</v>
      </c>
    </row>
    <row r="15" spans="1:2" ht="11.25" customHeight="1">
      <c r="B15" s="50" t="s">
        <v>1479</v>
      </c>
    </row>
    <row r="16" spans="1:2" ht="11.25" customHeight="1">
      <c r="B16" s="50" t="s">
        <v>1480</v>
      </c>
    </row>
    <row r="17" spans="2:2" ht="11.25" customHeight="1">
      <c r="B17" s="50" t="s">
        <v>1481</v>
      </c>
    </row>
    <row r="18" spans="2:2" ht="11.25" customHeight="1">
      <c r="B18" s="50" t="s">
        <v>1482</v>
      </c>
    </row>
    <row r="19" spans="2:2" ht="11.25" customHeight="1">
      <c r="B19" s="50" t="s">
        <v>1483</v>
      </c>
    </row>
    <row r="20" spans="2:2" ht="11.25" customHeight="1">
      <c r="B20" s="50" t="s">
        <v>1484</v>
      </c>
    </row>
    <row r="21" spans="2:2" ht="11.25" customHeight="1">
      <c r="B21" s="50" t="s">
        <v>1485</v>
      </c>
    </row>
    <row r="22" spans="2:2" ht="11.25" customHeight="1">
      <c r="B22" s="50" t="s">
        <v>1486</v>
      </c>
    </row>
    <row r="23" spans="2:2" ht="11.25" customHeight="1">
      <c r="B23" s="50" t="s">
        <v>1487</v>
      </c>
    </row>
    <row r="24" spans="2:2" ht="11.25" customHeight="1">
      <c r="B24" s="50" t="s">
        <v>1488</v>
      </c>
    </row>
    <row r="25" spans="2:2" ht="11.25" customHeight="1">
      <c r="B25" s="50" t="s">
        <v>1489</v>
      </c>
    </row>
    <row r="26" spans="2:2" ht="11.25" customHeight="1">
      <c r="B26" s="50" t="s">
        <v>1490</v>
      </c>
    </row>
    <row r="27" spans="2:2" ht="11.25" customHeight="1">
      <c r="B27" s="50" t="s">
        <v>1491</v>
      </c>
    </row>
    <row r="28" spans="2:2" ht="11.25" customHeight="1">
      <c r="B28" s="50" t="s">
        <v>1492</v>
      </c>
    </row>
    <row r="29" spans="2:2" ht="11.25" customHeight="1">
      <c r="B29" s="50" t="s">
        <v>1493</v>
      </c>
    </row>
    <row r="30" spans="2:2" ht="11.25" customHeight="1">
      <c r="B30" s="50" t="s">
        <v>1494</v>
      </c>
    </row>
    <row r="31" spans="2:2" ht="11.25" customHeight="1">
      <c r="B31" s="50" t="s">
        <v>1495</v>
      </c>
    </row>
    <row r="32" spans="2:2" ht="11.25" customHeight="1">
      <c r="B32" s="50" t="s">
        <v>1496</v>
      </c>
    </row>
    <row r="33" spans="2:2" ht="11.25" customHeight="1">
      <c r="B33" s="50" t="s">
        <v>1497</v>
      </c>
    </row>
    <row r="34" spans="2:2" ht="11.25" customHeight="1">
      <c r="B34" s="50" t="s">
        <v>1498</v>
      </c>
    </row>
    <row r="35" spans="2:2" ht="11.25" customHeight="1">
      <c r="B35" s="50" t="s">
        <v>1499</v>
      </c>
    </row>
    <row r="36" spans="2:2" ht="11.25" customHeight="1">
      <c r="B36" s="50" t="s">
        <v>1500</v>
      </c>
    </row>
    <row r="37" spans="2:2" ht="11.25" customHeight="1">
      <c r="B37" s="50" t="s">
        <v>1501</v>
      </c>
    </row>
    <row r="38" spans="2:2" ht="11.25" customHeight="1">
      <c r="B38" s="50" t="s">
        <v>1502</v>
      </c>
    </row>
    <row r="39" spans="2:2" ht="11.25" customHeight="1">
      <c r="B39" s="50" t="s">
        <v>1503</v>
      </c>
    </row>
    <row r="40" spans="2:2" ht="11.25" customHeight="1">
      <c r="B40" s="50" t="s">
        <v>1504</v>
      </c>
    </row>
    <row r="41" spans="2:2" ht="11.25" customHeight="1">
      <c r="B41" s="50" t="s">
        <v>1505</v>
      </c>
    </row>
    <row r="42" spans="2:2" ht="11.25" customHeight="1">
      <c r="B42" s="50" t="s">
        <v>1506</v>
      </c>
    </row>
    <row r="43" spans="2:2" ht="11.25" customHeight="1">
      <c r="B43" s="50" t="s">
        <v>1507</v>
      </c>
    </row>
    <row r="44" spans="2:2" ht="11.25" customHeight="1">
      <c r="B44" s="50" t="s">
        <v>1508</v>
      </c>
    </row>
    <row r="45" spans="2:2" ht="11.25" customHeight="1">
      <c r="B45" s="50" t="s">
        <v>1509</v>
      </c>
    </row>
    <row r="46" spans="2:2" ht="11.25" customHeight="1">
      <c r="B46" s="50" t="s">
        <v>1510</v>
      </c>
    </row>
    <row r="47" spans="2:2" ht="11.25" customHeight="1">
      <c r="B47" s="50" t="s">
        <v>1511</v>
      </c>
    </row>
    <row r="48" spans="2:2" ht="11.25" customHeight="1">
      <c r="B48" s="50" t="s">
        <v>1512</v>
      </c>
    </row>
    <row r="49" spans="2:2" ht="11.25" customHeight="1">
      <c r="B49" s="50" t="s">
        <v>1513</v>
      </c>
    </row>
    <row r="50" spans="2:2" ht="11.25" customHeight="1">
      <c r="B50" s="50" t="s">
        <v>1514</v>
      </c>
    </row>
    <row r="51" spans="2:2" ht="11.25" customHeight="1">
      <c r="B51" s="50" t="s">
        <v>1515</v>
      </c>
    </row>
    <row r="52" spans="2:2" ht="11.25" customHeight="1">
      <c r="B52" s="50" t="s">
        <v>1516</v>
      </c>
    </row>
    <row r="53" spans="2:2" ht="11.25" customHeight="1">
      <c r="B53" s="50" t="s">
        <v>1517</v>
      </c>
    </row>
    <row r="54" spans="2:2" ht="11.25" customHeight="1">
      <c r="B54" s="50" t="s">
        <v>1518</v>
      </c>
    </row>
    <row r="55" spans="2:2" ht="11.25" customHeight="1">
      <c r="B55" s="50" t="s">
        <v>1519</v>
      </c>
    </row>
    <row r="56" spans="2:2" ht="11.25" customHeight="1">
      <c r="B56" s="50" t="s">
        <v>1520</v>
      </c>
    </row>
    <row r="57" spans="2:2" ht="11.25" customHeight="1">
      <c r="B57" s="50" t="s">
        <v>1521</v>
      </c>
    </row>
    <row r="58" spans="2:2" ht="11.25" customHeight="1">
      <c r="B58" s="50" t="s">
        <v>1522</v>
      </c>
    </row>
    <row r="59" spans="2:2" ht="11.25" customHeight="1">
      <c r="B59" s="50" t="s">
        <v>1523</v>
      </c>
    </row>
    <row r="60" spans="2:2" ht="11.25" customHeight="1">
      <c r="B60" s="50" t="s">
        <v>1524</v>
      </c>
    </row>
    <row r="61" spans="2:2" ht="11.25" customHeight="1">
      <c r="B61" s="50" t="s">
        <v>1525</v>
      </c>
    </row>
    <row r="62" spans="2:2" ht="11.25" customHeight="1">
      <c r="B62" s="50" t="s">
        <v>1526</v>
      </c>
    </row>
    <row r="63" spans="2:2" ht="11.25" customHeight="1">
      <c r="B63" s="50" t="s">
        <v>1527</v>
      </c>
    </row>
    <row r="64" spans="2:2" ht="11.25" customHeight="1">
      <c r="B64" s="50" t="s">
        <v>1528</v>
      </c>
    </row>
    <row r="65" spans="2:2" ht="11.25" customHeight="1">
      <c r="B65" s="50" t="s">
        <v>1529</v>
      </c>
    </row>
    <row r="66" spans="2:2" ht="11.25" customHeight="1">
      <c r="B66" s="50" t="s">
        <v>1530</v>
      </c>
    </row>
    <row r="67" spans="2:2" ht="11.25" customHeight="1">
      <c r="B67" s="50" t="s">
        <v>1531</v>
      </c>
    </row>
    <row r="68" spans="2:2" ht="11.25" customHeight="1">
      <c r="B68" s="50" t="s">
        <v>1532</v>
      </c>
    </row>
    <row r="69" spans="2:2" ht="11.25" customHeight="1">
      <c r="B69" s="50" t="s">
        <v>1533</v>
      </c>
    </row>
    <row r="70" spans="2:2" ht="11.25" customHeight="1">
      <c r="B70" s="50" t="s">
        <v>1534</v>
      </c>
    </row>
    <row r="71" spans="2:2" ht="11.25" customHeight="1">
      <c r="B71" s="50" t="s">
        <v>1535</v>
      </c>
    </row>
    <row r="72" spans="2:2" ht="11.25" customHeight="1">
      <c r="B72" s="50" t="s">
        <v>1536</v>
      </c>
    </row>
    <row r="73" spans="2:2" ht="11.25" customHeight="1">
      <c r="B73" s="50" t="s">
        <v>1537</v>
      </c>
    </row>
    <row r="74" spans="2:2" ht="11.25" customHeight="1">
      <c r="B74" s="50" t="s">
        <v>1538</v>
      </c>
    </row>
    <row r="75" spans="2:2" ht="11.25" customHeight="1">
      <c r="B75" s="50" t="s">
        <v>45</v>
      </c>
    </row>
    <row r="76" spans="2:2" ht="11.25" customHeight="1">
      <c r="B76" s="50" t="s">
        <v>1539</v>
      </c>
    </row>
    <row r="77" spans="2:2" ht="11.25" customHeight="1">
      <c r="B77" s="50" t="s">
        <v>1540</v>
      </c>
    </row>
    <row r="78" spans="2:2" ht="11.25" customHeight="1">
      <c r="B78" s="50" t="s">
        <v>1541</v>
      </c>
    </row>
    <row r="79" spans="2:2" ht="11.25" customHeight="1">
      <c r="B79" s="50" t="s">
        <v>1542</v>
      </c>
    </row>
    <row r="80" spans="2:2" ht="11.25" customHeight="1">
      <c r="B80" s="50" t="s">
        <v>1543</v>
      </c>
    </row>
    <row r="81" spans="2:2" ht="11.25" customHeight="1">
      <c r="B81" s="50" t="s">
        <v>1544</v>
      </c>
    </row>
    <row r="82" spans="2:2" ht="11.25" customHeight="1">
      <c r="B82" s="50" t="s">
        <v>1545</v>
      </c>
    </row>
    <row r="83" spans="2:2" ht="11.25" customHeight="1">
      <c r="B83" s="50" t="s">
        <v>1546</v>
      </c>
    </row>
    <row r="84" spans="2:2" ht="11.25" customHeight="1">
      <c r="B84" s="50" t="s">
        <v>1547</v>
      </c>
    </row>
    <row r="85" spans="2:2" ht="11.25" customHeight="1">
      <c r="B85" s="50" t="s">
        <v>1548</v>
      </c>
    </row>
    <row r="86" spans="2:2" ht="11.25" customHeight="1">
      <c r="B86" s="50" t="s">
        <v>1549</v>
      </c>
    </row>
    <row r="87" spans="2:2" ht="11.25" customHeight="1">
      <c r="B87" s="50" t="s">
        <v>1550</v>
      </c>
    </row>
    <row r="88" spans="2:2" ht="11.25" customHeight="1">
      <c r="B88" s="50" t="s">
        <v>1551</v>
      </c>
    </row>
    <row r="89" spans="2:2" ht="11.25" customHeight="1">
      <c r="B89" s="50" t="s">
        <v>1552</v>
      </c>
    </row>
    <row r="90" spans="2:2" ht="11.25" customHeight="1">
      <c r="B90" s="50" t="s">
        <v>1553</v>
      </c>
    </row>
    <row r="91" spans="2:2" ht="11.25" customHeight="1">
      <c r="B91" s="50" t="s">
        <v>1554</v>
      </c>
    </row>
    <row r="92" spans="2:2" ht="11.25" customHeight="1">
      <c r="B92" s="50" t="s">
        <v>1555</v>
      </c>
    </row>
    <row r="93" spans="2:2" ht="11.25" customHeight="1">
      <c r="B93" s="50" t="s">
        <v>1556</v>
      </c>
    </row>
    <row r="94" spans="2:2" ht="11.25" customHeight="1">
      <c r="B94" s="50" t="s">
        <v>1557</v>
      </c>
    </row>
    <row r="95" spans="2:2" ht="11.25" customHeight="1">
      <c r="B95" s="50" t="s">
        <v>1558</v>
      </c>
    </row>
    <row r="96" spans="2:2" ht="11.25" customHeight="1">
      <c r="B96" s="50" t="s">
        <v>1559</v>
      </c>
    </row>
    <row r="97" spans="2:2" ht="11.25" customHeight="1">
      <c r="B97" s="50" t="s">
        <v>1560</v>
      </c>
    </row>
    <row r="98" spans="2:2" ht="11.25" customHeight="1">
      <c r="B98" s="50" t="s">
        <v>1561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3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1562</v>
      </c>
      <c r="B1" t="s">
        <v>1563</v>
      </c>
      <c r="C1" t="s">
        <v>1564</v>
      </c>
    </row>
    <row r="2" spans="1:3" ht="10.5" customHeight="1">
      <c r="A2" s="1" t="s">
        <v>117</v>
      </c>
      <c r="B2" t="s">
        <v>114</v>
      </c>
      <c r="C2" t="s">
        <v>118</v>
      </c>
    </row>
    <row r="3" spans="1:3" ht="10.5" customHeight="1">
      <c r="A3" s="1" t="s">
        <v>119</v>
      </c>
      <c r="B3" t="s">
        <v>114</v>
      </c>
      <c r="C3" t="s">
        <v>120</v>
      </c>
    </row>
    <row r="4" spans="1:3" ht="10.5" customHeight="1">
      <c r="A4" s="1" t="s">
        <v>110</v>
      </c>
      <c r="B4" t="s">
        <v>114</v>
      </c>
      <c r="C4" t="s">
        <v>112</v>
      </c>
    </row>
    <row r="5" spans="1:3" ht="10.5" customHeight="1">
      <c r="A5" s="1" t="s">
        <v>115</v>
      </c>
      <c r="B5" t="s">
        <v>114</v>
      </c>
      <c r="C5" t="s">
        <v>116</v>
      </c>
    </row>
    <row r="6" spans="1:3" ht="10.5" customHeight="1">
      <c r="A6" s="1" t="s">
        <v>127</v>
      </c>
      <c r="B6" t="s">
        <v>114</v>
      </c>
      <c r="C6" t="s">
        <v>128</v>
      </c>
    </row>
    <row r="7" spans="1:3" ht="10.5" customHeight="1">
      <c r="A7" s="1" t="s">
        <v>121</v>
      </c>
      <c r="B7" t="s">
        <v>114</v>
      </c>
      <c r="C7" t="s">
        <v>122</v>
      </c>
    </row>
    <row r="8" spans="1:3" ht="10.5" customHeight="1">
      <c r="A8" s="1" t="s">
        <v>125</v>
      </c>
      <c r="B8" t="s">
        <v>114</v>
      </c>
      <c r="C8" t="s">
        <v>126</v>
      </c>
    </row>
    <row r="9" spans="1:3" ht="10.5" customHeight="1">
      <c r="A9" s="1" t="s">
        <v>123</v>
      </c>
      <c r="B9" t="s">
        <v>114</v>
      </c>
      <c r="C9" t="s">
        <v>124</v>
      </c>
    </row>
    <row r="10" spans="1:3" ht="10.5" customHeight="1">
      <c r="A10" s="1" t="s">
        <v>133</v>
      </c>
      <c r="B10" t="s">
        <v>114</v>
      </c>
      <c r="C10" t="s">
        <v>134</v>
      </c>
    </row>
    <row r="11" spans="1:3" ht="10.5" customHeight="1">
      <c r="A11" s="1" t="s">
        <v>131</v>
      </c>
      <c r="B11" t="s">
        <v>114</v>
      </c>
      <c r="C11" t="s">
        <v>132</v>
      </c>
    </row>
    <row r="12" spans="1:3" ht="10.5" customHeight="1">
      <c r="A12" s="1" t="s">
        <v>129</v>
      </c>
      <c r="B12" t="s">
        <v>114</v>
      </c>
      <c r="C12" t="s">
        <v>130</v>
      </c>
    </row>
    <row r="13" spans="1:3" ht="10.5" customHeight="1">
      <c r="A13" s="1" t="s">
        <v>135</v>
      </c>
      <c r="B13" t="s">
        <v>114</v>
      </c>
      <c r="C13" t="s">
        <v>136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EGR_BY_ORGN_DATA</vt:lpstr>
      <vt:lpstr>EGR_BY_ORGN_HEADER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SadykovaLM</cp:lastModifiedBy>
  <dcterms:created xsi:type="dcterms:W3CDTF">2021-03-11T11:50:48Z</dcterms:created>
  <dcterms:modified xsi:type="dcterms:W3CDTF">2025-03-31T05:16:48Z</dcterms:modified>
</cp:coreProperties>
</file>